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'Лист1'!$A$1:$J$505</definedName>
  </definedNames>
  <calcPr fullCalcOnLoad="1"/>
</workbook>
</file>

<file path=xl/sharedStrings.xml><?xml version="1.0" encoding="utf-8"?>
<sst xmlns="http://schemas.openxmlformats.org/spreadsheetml/2006/main" count="2266" uniqueCount="372">
  <si>
    <t>к решению Собрания депутатов</t>
  </si>
  <si>
    <t>МО "Мезенский муниципальный район"</t>
  </si>
  <si>
    <t>№ п/п</t>
  </si>
  <si>
    <t xml:space="preserve">Наименование </t>
  </si>
  <si>
    <t>Целевая статья</t>
  </si>
  <si>
    <t>Вид рас-хо-дов</t>
  </si>
  <si>
    <t>1</t>
  </si>
  <si>
    <t>4</t>
  </si>
  <si>
    <t>5</t>
  </si>
  <si>
    <t>6</t>
  </si>
  <si>
    <t>7</t>
  </si>
  <si>
    <t>10</t>
  </si>
  <si>
    <t>03</t>
  </si>
  <si>
    <t>2</t>
  </si>
  <si>
    <t>04</t>
  </si>
  <si>
    <t>12</t>
  </si>
  <si>
    <t>01</t>
  </si>
  <si>
    <t>3</t>
  </si>
  <si>
    <t>07</t>
  </si>
  <si>
    <t>02</t>
  </si>
  <si>
    <t>500</t>
  </si>
  <si>
    <t>8</t>
  </si>
  <si>
    <t>9</t>
  </si>
  <si>
    <t>11</t>
  </si>
  <si>
    <t>Итого</t>
  </si>
  <si>
    <t>13</t>
  </si>
  <si>
    <t>Субсидии бюджетным учреждениям на иные цели</t>
  </si>
  <si>
    <t>14</t>
  </si>
  <si>
    <t>15</t>
  </si>
  <si>
    <t>16</t>
  </si>
  <si>
    <t>Муниципальная программа  «Развитие общего образования и воспитания в образовательных учреждениях Мезенского района на 2012 – 2014 годы»</t>
  </si>
  <si>
    <t>0</t>
  </si>
  <si>
    <t>0000</t>
  </si>
  <si>
    <t>Подпрограмма «Развитие системы воспитания и дополнительного образования»</t>
  </si>
  <si>
    <t>Подпрограмма «Организация отдыха детей в каникулярное время»</t>
  </si>
  <si>
    <t>Организация отдыха детей в каникулярное время</t>
  </si>
  <si>
    <t>2419</t>
  </si>
  <si>
    <t>2420</t>
  </si>
  <si>
    <t>Реконструкция лагеря "Стрела"</t>
  </si>
  <si>
    <t>1.1</t>
  </si>
  <si>
    <t>1.2</t>
  </si>
  <si>
    <t>1.3</t>
  </si>
  <si>
    <t>1.4</t>
  </si>
  <si>
    <t>Подпрограмма «Одаренные дети»</t>
  </si>
  <si>
    <t>Подпрограмма «Кадры»</t>
  </si>
  <si>
    <t>Подпрограмма «Обеспечение безопасности и создание условий в образовательных учреждениях района»</t>
  </si>
  <si>
    <t>Б</t>
  </si>
  <si>
    <t>1.5</t>
  </si>
  <si>
    <t>Мероприятия по пожарной безопасности в образовательных учреждениях</t>
  </si>
  <si>
    <t>2415</t>
  </si>
  <si>
    <t>2416</t>
  </si>
  <si>
    <t>2418</t>
  </si>
  <si>
    <t>Мероприятия направленные на обеспечение безопасности эксплуатации знаний муниципальных образовательных учреждений</t>
  </si>
  <si>
    <t>Создание условий для обучения и воспитания детей</t>
  </si>
  <si>
    <t>Муниципальная программа «Развитие сферы культуры муниципального образования «Мезенский район» на 2012 – 2014 годы»</t>
  </si>
  <si>
    <t>Муниципальная программа Мезенского муниципального района «Развитие малого и среднего предпринимательства в Мезенском районе на 2014 – 2016 годы»</t>
  </si>
  <si>
    <t>Информационная и консультационная поддержка субъектов малого и среднего предпринимательства</t>
  </si>
  <si>
    <t>2152</t>
  </si>
  <si>
    <t>Финансовая поддержка субъектов малого и среднего предпринимательства</t>
  </si>
  <si>
    <t>2153</t>
  </si>
  <si>
    <t>Муниципальная программа «Программа развития туризма в Мезенском районе на 2013 – 2015 годы»</t>
  </si>
  <si>
    <t>2103</t>
  </si>
  <si>
    <t>Развитие внутрирайонного туризма</t>
  </si>
  <si>
    <t>06</t>
  </si>
  <si>
    <t xml:space="preserve">Муниципальная программа «Устойчивое развитие сельских территорий Мезенского района Архангельской области на 2014 – 2017 годы»
</t>
  </si>
  <si>
    <t>Улучшение жилищных условий сельских граждан</t>
  </si>
  <si>
    <t>2701</t>
  </si>
  <si>
    <t>Обеспечение жильем молодых семей и молодых специалистов на селе</t>
  </si>
  <si>
    <t>2702</t>
  </si>
  <si>
    <t xml:space="preserve">Муниципальная программа «Активизация индивидуального жилищного строительства в Мезенском районе Архангельской области на 2009 – 2014 годы»
</t>
  </si>
  <si>
    <t>2154</t>
  </si>
  <si>
    <t>Оказание финансовой поддержки гражданам в целях осуществления индивидуального жилищного строительства</t>
  </si>
  <si>
    <t xml:space="preserve">Муниципальная программа «Развитие территориального общественного самоуправления в Мезенском районе на 2012-2014 годы»
</t>
  </si>
  <si>
    <t>Софинансирование вопросов местного значения</t>
  </si>
  <si>
    <t>2810</t>
  </si>
  <si>
    <t>Выравнивание бюджетной обеспеченности  из районного фонда финансовой поддержки поселений</t>
  </si>
  <si>
    <t>2801</t>
  </si>
  <si>
    <t>Выравнивание бюджетной обеспеченности поселений</t>
  </si>
  <si>
    <t>7801</t>
  </si>
  <si>
    <t xml:space="preserve">Муниципальная программа «Профилактика безнадзорности и правонарушений несовершеннолетних  на 2014 – 2016 год»
</t>
  </si>
  <si>
    <t>2706</t>
  </si>
  <si>
    <t>Проведение мероприятий профилактической направленности для несовершеннолетних</t>
  </si>
  <si>
    <t xml:space="preserve">Муниципальная программа «Развитие торговли на территории муниципального образования «Мезенский район  на 2014 – 2016 годы»
</t>
  </si>
  <si>
    <t>Осуществление государственных полномочий по формированию торгового реестра</t>
  </si>
  <si>
    <t>7870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</si>
  <si>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</si>
  <si>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7822</t>
  </si>
  <si>
    <t>2111</t>
  </si>
  <si>
    <t>2222</t>
  </si>
  <si>
    <t>Проведение районной сельскохозяйственной ярмарки</t>
  </si>
  <si>
    <t>2223</t>
  </si>
  <si>
    <t xml:space="preserve">Муниципальная программа «Молодежь Мезени на 2012 – 2014 годы»
</t>
  </si>
  <si>
    <t xml:space="preserve">Муниципальная программа «Наследие Кузина на 2012 – 2014 годы»
</t>
  </si>
  <si>
    <t>17</t>
  </si>
  <si>
    <t xml:space="preserve">Муниципальная программа «Обеспечение жильем молодых семей, проживающих на территории Мезенского района на 2014 – 2015 годы»
</t>
  </si>
  <si>
    <t>Предоставление социальных выплат молодым семьям</t>
  </si>
  <si>
    <t>2707</t>
  </si>
  <si>
    <t>18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</si>
  <si>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</si>
  <si>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</si>
  <si>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</si>
  <si>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</si>
  <si>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</si>
  <si>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</si>
  <si>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</si>
  <si>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</si>
  <si>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600</t>
  </si>
  <si>
    <t>610</t>
  </si>
  <si>
    <t>612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</si>
  <si>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</si>
  <si>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</si>
  <si>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2731</t>
  </si>
  <si>
    <t>Мероприятия в области физической культуры и спорта</t>
  </si>
  <si>
    <t>Мероприятия по проведению оздоровительной кампании детей</t>
  </si>
  <si>
    <t>7832</t>
  </si>
  <si>
    <t>Мероприятия в области образования</t>
  </si>
  <si>
    <t>2414</t>
  </si>
  <si>
    <t>2812</t>
  </si>
  <si>
    <t>520</t>
  </si>
  <si>
    <t>Межбюджетные трансферты</t>
  </si>
  <si>
    <t>Субсидии</t>
  </si>
  <si>
    <t xml:space="preserve">Развитие территориального общественного самоуправления Архангельской области </t>
  </si>
  <si>
    <t>7842</t>
  </si>
  <si>
    <t>800</t>
  </si>
  <si>
    <t>810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</si>
  <si>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</si>
  <si>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</si>
  <si>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510</t>
  </si>
  <si>
    <t>Дотации</t>
  </si>
  <si>
    <t>Поддержка территориального общественного самоуправления в сельской местности</t>
  </si>
  <si>
    <t>Муниципальная программы «Развитие строительства и капитальный ремонт объектов на территории Мезенского района на 2013 – 2015 годы»</t>
  </si>
  <si>
    <t>08</t>
  </si>
  <si>
    <t>Подпрограмма «Социальное строительство»</t>
  </si>
  <si>
    <t>2405</t>
  </si>
  <si>
    <t>Строительство, реконструкция, капитальный ремонт школ, интернатов, детских садов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</si>
  <si>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</si>
  <si>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</si>
  <si>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</si>
  <si>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</si>
  <si>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 – 2020 годы»</t>
  </si>
  <si>
    <t>09</t>
  </si>
  <si>
    <t>Разработка проекта (ПСД) на реконструкцию (модернизацию) систем теплоснабжения, наружных инженерных сетей и водопровода и реконструкция (модернизация) систем теплоснабжения, наружных инженерных сетей и водопровода</t>
  </si>
  <si>
    <t>2354</t>
  </si>
  <si>
    <t>Сохранение и развитие традиционной народной культуры и историко-культурного наследия, поддержка и развитие самодеятельного художественного творчества и поддержка общественных инициатив</t>
  </si>
  <si>
    <t>2501</t>
  </si>
  <si>
    <t>2502</t>
  </si>
  <si>
    <t>2503</t>
  </si>
  <si>
    <t>2504</t>
  </si>
  <si>
    <t>Развитие детского и юношеского творчества, поддержка юных дарований и творческих коллективов</t>
  </si>
  <si>
    <t>Развитие кадрового потенциала, совершенствование культурной политики, укрепление межрегиональных культурных связей</t>
  </si>
  <si>
    <t>Улучшение материально – технической базы учреждений культуры</t>
  </si>
  <si>
    <t>Развитие культурно-познавательного и событийного туризма на территории муниципальных образований района</t>
  </si>
  <si>
    <t>2506</t>
  </si>
  <si>
    <t>Проведение мероприятий для  молодежи</t>
  </si>
  <si>
    <t>2541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</si>
  <si>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 – 2016 годы»
</t>
  </si>
  <si>
    <t>Организация доставки основных продовольственных товаров в отдаленные и труднодоступные и малонаселенные пункты</t>
  </si>
  <si>
    <t xml:space="preserve">Муниципальная программа «Выравнивание бюджетной обеспеченности муниципальных образований (поселений) Мезенского района на 2014 – 2016 год»
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</si>
  <si>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</si>
  <si>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</si>
  <si>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</si>
  <si>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</si>
  <si>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7827</t>
  </si>
  <si>
    <t>Создание условий для обеспечения поселений и жителей городских округов услугами торговли</t>
  </si>
  <si>
    <t>7031</t>
  </si>
  <si>
    <t>подпрограмма "Инженерная инфраструктура"</t>
  </si>
  <si>
    <t>Бюджетные инвестиции в объекты капитального строительства собственности муниципальных образований</t>
  </si>
  <si>
    <t>Подпрограмма "Градостроительное планирование"</t>
  </si>
  <si>
    <t>2201</t>
  </si>
  <si>
    <t>Разработка документов территориального планирования</t>
  </si>
  <si>
    <t>2158</t>
  </si>
  <si>
    <t>Обеспечение земельных участков, предоставленных многодетным семьям, коммунальной и инженерной инфраструктурой</t>
  </si>
  <si>
    <t>7851</t>
  </si>
  <si>
    <t>Реализация мероприятий по обеспечению жильем молодых семей</t>
  </si>
  <si>
    <t>19</t>
  </si>
  <si>
    <t>Муниципальная программа «Развитие города Мезень как административного центра Мезенского района 2014 – 2016 годы»</t>
  </si>
  <si>
    <t>2242</t>
  </si>
  <si>
    <t>Восстановление пешеходных тротуаров</t>
  </si>
  <si>
    <t>2050</t>
  </si>
  <si>
    <t>20</t>
  </si>
  <si>
    <t>2709</t>
  </si>
  <si>
    <t>Предоставление социальных выплат молодым семьям за счет остатков прошлых лет</t>
  </si>
  <si>
    <t>Муниципальная программа «Развитие здравоохранения Мезенского муниципального района 2014 – 2016 годы»</t>
  </si>
  <si>
    <t>2542</t>
  </si>
  <si>
    <t>Модернизация учреждений культуры, в том числе материально-технической базы и приобретение специального оборудования</t>
  </si>
  <si>
    <t>Выплата единовременного пособия Молодым специалистам</t>
  </si>
  <si>
    <t>50</t>
  </si>
  <si>
    <t>Обеспечение деятельности учреждений по внешкольной работе с детьми</t>
  </si>
  <si>
    <t>2411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</si>
  <si>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</si>
  <si>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</si>
  <si>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</si>
  <si>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7839</t>
  </si>
  <si>
    <t>Обеспечение деятельности домов культуры</t>
  </si>
  <si>
    <t>2508</t>
  </si>
  <si>
    <t>Обеспечение деятельности библиотек</t>
  </si>
  <si>
    <t>2509</t>
  </si>
  <si>
    <t>Издание энциклопедического словаря "Мезенский район"</t>
  </si>
  <si>
    <t>2510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</si>
  <si>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за счет средств местного бюджета</t>
  </si>
  <si>
    <t>2705</t>
  </si>
  <si>
    <t>Расходы на содержание органов местного самоуправления и обеспечение их функций</t>
  </si>
  <si>
    <t>2003</t>
  </si>
  <si>
    <t>Мероприятия в сфере социальной политики</t>
  </si>
  <si>
    <t>2708</t>
  </si>
  <si>
    <t>Осуществление государственных полномочий по присвоению спортивных разрядов спортсменам Архангельской области</t>
  </si>
  <si>
    <t>7876</t>
  </si>
  <si>
    <t>Мероприятия в сфере телевидения и радиовещания</t>
  </si>
  <si>
    <t>2041</t>
  </si>
  <si>
    <t>Обеспечение деятельности детских дошкольных учреждений</t>
  </si>
  <si>
    <t>2409</t>
  </si>
  <si>
    <t>Реализация общеобразовательных программ</t>
  </si>
  <si>
    <t>7862</t>
  </si>
  <si>
    <t>Обеспечение деятельности школ - детских садов, начальных школ, неполных средних и средних</t>
  </si>
  <si>
    <t>2410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</si>
  <si>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</si>
  <si>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7824</t>
  </si>
  <si>
    <t xml:space="preserve">Обеспечение деятельности детского оздоровительно-образовательного центра "Стрела"  </t>
  </si>
  <si>
    <t>2412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</si>
  <si>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</si>
  <si>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7865</t>
  </si>
  <si>
    <t>Осуществление государственных полномочий по организации и осуществлению деятельности по опеке и попечительству</t>
  </si>
  <si>
    <t>7866</t>
  </si>
  <si>
    <t>Осуществление государственных полномочий по выплате вознаграждений профессиональным опекунам</t>
  </si>
  <si>
    <t>7873</t>
  </si>
  <si>
    <t>Глава муниципального образования</t>
  </si>
  <si>
    <t>2001</t>
  </si>
  <si>
    <t>Председатель представительного органа муниципального образования</t>
  </si>
  <si>
    <t>2002</t>
  </si>
  <si>
    <t>Расходы на обеспечение деятельности представительного органа муниципального образования</t>
  </si>
  <si>
    <t>2006</t>
  </si>
  <si>
    <t>Уплата налогов, сборов и иных платежей</t>
  </si>
  <si>
    <t>850</t>
  </si>
  <si>
    <t>Расходы на осуществление полномочий по формированию архивных фондов поселений</t>
  </si>
  <si>
    <t>2008</t>
  </si>
  <si>
    <t>Представительские расходы</t>
  </si>
  <si>
    <t>2012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</si>
  <si>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</si>
  <si>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</si>
  <si>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</si>
  <si>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7869</t>
  </si>
  <si>
    <t>Осуществление государственных полномочий в сфере охраны труда</t>
  </si>
  <si>
    <t>7871</t>
  </si>
  <si>
    <t>Расходы на обеспечение деятельности ревизионной комиссии</t>
  </si>
  <si>
    <t>2005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</si>
  <si>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</si>
  <si>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2007</t>
  </si>
  <si>
    <t>2106</t>
  </si>
  <si>
    <t>Резервные средства</t>
  </si>
  <si>
    <t>870</t>
  </si>
  <si>
    <t>Выполнение обязательств органами местного самоуправления</t>
  </si>
  <si>
    <t>2004</t>
  </si>
  <si>
    <t>Расходы на обеспечение деятельности казенных учреждений</t>
  </si>
  <si>
    <t>2011</t>
  </si>
  <si>
    <t>Расходы на выплаты персоналу казенных учреждений</t>
  </si>
  <si>
    <t>110</t>
  </si>
  <si>
    <t>Защита населения на территорий Мезенского района от чрезвычайных ситуаций</t>
  </si>
  <si>
    <t>2040</t>
  </si>
  <si>
    <t>Мероприятия по землеустройству и землепользованию</t>
  </si>
  <si>
    <t>2203</t>
  </si>
  <si>
    <t>2204</t>
  </si>
  <si>
    <t>Природоохранные мероприятия</t>
  </si>
  <si>
    <t>2151</t>
  </si>
  <si>
    <t>Доплаты к пенсиям муниципальным служащих Мезенского муниципального района</t>
  </si>
  <si>
    <t>2704</t>
  </si>
  <si>
    <t>Социальные помощь</t>
  </si>
  <si>
    <t>2703</t>
  </si>
  <si>
    <t>Иные выплаты населению</t>
  </si>
  <si>
    <t>360</t>
  </si>
  <si>
    <t>Предоставление гражданам субсидий на оплату жилого помещения и коммунальных услуг (в части субвенций местным бюджетам)</t>
  </si>
  <si>
    <t>7874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</si>
  <si>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</si>
  <si>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7872</t>
  </si>
  <si>
    <t>Осуществление государственных полномочий в сфере административных правонарушений</t>
  </si>
  <si>
    <t>7868</t>
  </si>
  <si>
    <t>Субвенции</t>
  </si>
  <si>
    <t>530</t>
  </si>
  <si>
    <t xml:space="preserve">Расходы на осуществление полномочий по формированию и исполнению бюджетов муниципальных образований </t>
  </si>
  <si>
    <t>2009</t>
  </si>
  <si>
    <t>Расходы на осуществление полномочий по ведению бухгалтерского учета и составлению отчетности поселений</t>
  </si>
  <si>
    <t>2010</t>
  </si>
  <si>
    <t>Закупка и доставка каменного угля для нужд поселений</t>
  </si>
  <si>
    <t>2813</t>
  </si>
  <si>
    <t>Осуществление первичного воинского учета на территориях, где отсутствуют военные комиссариаты</t>
  </si>
  <si>
    <t>5118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</si>
  <si>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</si>
  <si>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2303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</si>
  <si>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</si>
  <si>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7910</t>
  </si>
  <si>
    <t xml:space="preserve">Межбюджетные трансферты </t>
  </si>
  <si>
    <t>2815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</si>
  <si>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</si>
  <si>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7891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</si>
  <si>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</si>
  <si>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</si>
  <si>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</si>
  <si>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7875</t>
  </si>
  <si>
    <t>Обслуживание муниципального долга</t>
  </si>
  <si>
    <t>2175</t>
  </si>
  <si>
    <t>Обслуживание государственного (муниципального) долга</t>
  </si>
  <si>
    <t>700</t>
  </si>
  <si>
    <t>730</t>
  </si>
  <si>
    <t>I</t>
  </si>
  <si>
    <t>МУНИЦИПАЛЬНЫЕ ПРОГРАММЫ</t>
  </si>
  <si>
    <t>II</t>
  </si>
  <si>
    <t>Непрограммные направления деятельности</t>
  </si>
  <si>
    <t>(рублей)</t>
  </si>
  <si>
    <t>2226</t>
  </si>
  <si>
    <t>Развитие табунного коневодства</t>
  </si>
  <si>
    <t>2710</t>
  </si>
  <si>
    <t>2711</t>
  </si>
  <si>
    <t>Расходы связанные с реализацией Положения о нагрудном знаке "За заслуги перед "Мезенским районом"</t>
  </si>
  <si>
    <t>9503</t>
  </si>
  <si>
    <t>Обеспечение мероприятий по переселению граждан из аварийного жилищного фонда с учетом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</si>
  <si>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7893</t>
  </si>
  <si>
    <t>Возмещение части процентной ставки по долгосрочным, среднесрочным и краткосрочным кредитам, взятым гражданами, ведущими личное подсобное хозяйство</t>
  </si>
  <si>
    <t>7828</t>
  </si>
  <si>
    <t>Разработка генеральных планов и правил землепользования</t>
  </si>
  <si>
    <t>2112</t>
  </si>
  <si>
    <t>Прочие выплаты по обязательствам муниципального образования</t>
  </si>
  <si>
    <t>Создание условий для предоставления транспортных услуг населению и организация транспортного обслуживания населения водным транспортом между поселениями в границах муниципального района</t>
  </si>
  <si>
    <t>Иные межбюджетные трансферты</t>
  </si>
  <si>
    <t>2816</t>
  </si>
  <si>
    <t>540</t>
  </si>
  <si>
    <t xml:space="preserve">Муниципальная программа «Развитие муниципальной службы в муниципальном образовании «Мезенский муниципальный район» на 2014-2016 годы»
</t>
  </si>
  <si>
    <t>21</t>
  </si>
  <si>
    <t>2113</t>
  </si>
  <si>
    <t>2114</t>
  </si>
  <si>
    <t>Повышение квалификации и профессиональная переподготовка муниципальных служащих с использованием традиционных форм</t>
  </si>
  <si>
    <t>Организация подписки на литературу по муниципальной службе и управлению персоналом, приобретение иных информационных ресурсов</t>
  </si>
  <si>
    <t>Поддержка коммунального хозяйства поселений</t>
  </si>
  <si>
    <t>7853</t>
  </si>
  <si>
    <t>Мероприятия по реализации молодежной политики в муниципальных образованиях</t>
  </si>
  <si>
    <t>7852</t>
  </si>
  <si>
    <t>Мероприятия по развитию физической культуры и спорта в муниципальных образованиях</t>
  </si>
  <si>
    <t>5020</t>
  </si>
  <si>
    <t>Мероприятия по подпрограмме "Обеспечение жильем молодых семей" в рамках федеральной целевой программы "Жилище" на 2011 - 2015 годы</t>
  </si>
  <si>
    <t>7990</t>
  </si>
  <si>
    <t>Прочие мероприятия , осуществляемые за счет межбюджетных трансфертов прошлых лет из областного бюджета</t>
  </si>
  <si>
    <t>5055</t>
  </si>
  <si>
    <t>Возмещение части процентной ставки по долгосрочным, среднесрочным и краткосрочным кредитам, взятым гражданами, ведущим личное подсобное хозяйство</t>
  </si>
  <si>
    <t>7.1</t>
  </si>
  <si>
    <t>7.2</t>
  </si>
  <si>
    <t>7.3</t>
  </si>
  <si>
    <t>Расходы связанные с реализацией Положения о звании "Почетный гражданин муниципального образования "Мезенский район"</t>
  </si>
  <si>
    <t>Паспортизация и формирование базы данных о наличии, местоположении и характеристиках автомобильных дорог, дорожных объектов, находящихся на них, и разработке проектов организации дорожного движения на автомобильных дорогах МО "Мезенский муниципальный район"</t>
  </si>
  <si>
    <t>Резервный фонд администрации муниципального образования «Мезенский район»</t>
  </si>
  <si>
    <t>Строительство, реконструкция, капитальный ремонт спортивных объектов</t>
  </si>
  <si>
    <t>2602</t>
  </si>
  <si>
    <t>5018</t>
  </si>
  <si>
    <t>7920</t>
  </si>
  <si>
    <t>Улучшение жилищных условий граждан, проживающих в сельской местности, в том числе молодых семей и молодых специалистов в рамках государственной программы Архангельской области "Устойчивое развитие сельских территорий Архангельской области (2014-2017 годы)"</t>
  </si>
  <si>
    <t>5147</t>
  </si>
  <si>
    <t>Государственная поддержка муниципальных учреждений культуры</t>
  </si>
  <si>
    <t>7850</t>
  </si>
  <si>
    <t>2355</t>
  </si>
  <si>
    <t>Реализация мероприятий по модернизации и капитальному ремонту объектов топливно-энергетического комплекса и жилищно-коммунального хозяйства</t>
  </si>
  <si>
    <t>2732</t>
  </si>
  <si>
    <t>2733</t>
  </si>
  <si>
    <t>Обустройство лыжного стадиона</t>
  </si>
  <si>
    <t>Лыжные соревнования</t>
  </si>
  <si>
    <t>в том числе: софинансирование дорожной деятельности в отношении автомобильных дорог общего пользования местного значения, осуществляемое за счет бюджетных ассигнований муниципальных дорожных фондов</t>
  </si>
  <si>
    <t>"</t>
  </si>
  <si>
    <t>Приложение № 2</t>
  </si>
  <si>
    <t>Процент испол-нения</t>
  </si>
  <si>
    <t xml:space="preserve">Отчет об исполнении бюджета муниципального района за 1 полугодие 2014 год на реализацию муниципальных программ Мезенского муниципального района и непрограммных направлений деятельности </t>
  </si>
  <si>
    <t>Реализация мероприятий федеральной целевой программы "Устойчивое развитие сельских территорий на 2014 - 2015 годы на период до 2020 года"</t>
  </si>
  <si>
    <t>от 25 сентября 2014 года № 72</t>
  </si>
  <si>
    <t>Утверждено</t>
  </si>
  <si>
    <t xml:space="preserve">Исполнено </t>
  </si>
  <si>
    <t>Субсидия на реализацию мероприятий федеральной целевой программы "Устойчивое развитие сельских территорий на 2014-2017 годы на период до 2020 года"</t>
  </si>
  <si>
    <t>Обеспечение участия в Маргаритинской ярмарке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</si>
</sst>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_р_._-;\-* #,##0_р_._-;_-* &quot;-&quot;?_р_._-;_-@_-"/>
    <numFmt numFmtId="167" formatCode="_(* #,##0_);_(* \(#,##0\);_(* &quot;-&quot;??_);_(@_)"/>
    <numFmt numFmtId="168" formatCode="#,##0.00_ ;[Red]\-#,##0.00\ "/>
    <numFmt numFmtId="169" formatCode="#,##0.0_ ;[Red]\-#,##0.0\ "/>
    <numFmt numFmtId="170" formatCode="#,##0_ ;[Red]\-#,##0\ "/>
    <numFmt numFmtId="171" formatCode="#,##0.000_ ;[Red]\-#,##0.000\ "/>
    <numFmt numFmtId="172" formatCode="#,##0.000"/>
    <numFmt numFmtId="173" formatCode="_-* #,##0.0_р_._-;\-* #,##0.0_р_._-;_-* &quot;-&quot;??_р_._-;_-@_-"/>
  </numFmts>
  <fonts count="52">
    <font>
      <sz val="10"/>
      <name val="Arial Cyr"/>
      <family val="0"/>
    </font>
    <font>
      <sz val="10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7"/>
      <name val="Arial Cyr"/>
      <family val="2"/>
    </font>
    <font>
      <sz val="9"/>
      <name val="Arial Cyr"/>
      <family val="0"/>
    </font>
    <font>
      <b/>
      <sz val="14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70" fontId="4" fillId="0" borderId="18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justify" wrapText="1"/>
    </xf>
    <xf numFmtId="0" fontId="7" fillId="0" borderId="12" xfId="0" applyFont="1" applyFill="1" applyBorder="1" applyAlignment="1">
      <alignment horizontal="left" vertical="justify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justify" wrapText="1"/>
    </xf>
    <xf numFmtId="0" fontId="1" fillId="0" borderId="12" xfId="0" applyFont="1" applyBorder="1" applyAlignment="1">
      <alignment wrapText="1"/>
    </xf>
    <xf numFmtId="0" fontId="1" fillId="0" borderId="25" xfId="0" applyFont="1" applyFill="1" applyBorder="1" applyAlignment="1">
      <alignment horizontal="left" wrapText="1"/>
    </xf>
    <xf numFmtId="0" fontId="1" fillId="0" borderId="25" xfId="0" applyFont="1" applyBorder="1" applyAlignment="1">
      <alignment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49" fontId="4" fillId="0" borderId="27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wrapText="1"/>
    </xf>
    <xf numFmtId="49" fontId="1" fillId="0" borderId="3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 horizontal="right" vertical="center"/>
    </xf>
    <xf numFmtId="4" fontId="9" fillId="0" borderId="0" xfId="0" applyNumberFormat="1" applyFont="1" applyFill="1" applyAlignment="1" quotePrefix="1">
      <alignment horizontal="right" vertical="center"/>
    </xf>
    <xf numFmtId="4" fontId="14" fillId="0" borderId="0" xfId="0" applyNumberFormat="1" applyFont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right" vertical="center"/>
    </xf>
    <xf numFmtId="4" fontId="4" fillId="0" borderId="18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32" xfId="0" applyNumberFormat="1" applyFont="1" applyFill="1" applyBorder="1" applyAlignment="1">
      <alignment horizontal="right" vertical="center"/>
    </xf>
    <xf numFmtId="49" fontId="1" fillId="0" borderId="22" xfId="0" applyNumberFormat="1" applyFont="1" applyFill="1" applyBorder="1" applyAlignment="1">
      <alignment horizontal="center" vertical="center"/>
    </xf>
    <xf numFmtId="168" fontId="1" fillId="0" borderId="18" xfId="0" applyNumberFormat="1" applyFont="1" applyFill="1" applyBorder="1" applyAlignment="1">
      <alignment horizontal="right" vertical="center"/>
    </xf>
    <xf numFmtId="49" fontId="1" fillId="0" borderId="33" xfId="0" applyNumberFormat="1" applyFont="1" applyFill="1" applyBorder="1" applyAlignment="1">
      <alignment horizontal="center" vertical="center" wrapText="1"/>
    </xf>
    <xf numFmtId="168" fontId="1" fillId="0" borderId="32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left" vertical="justify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justify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68" fontId="6" fillId="0" borderId="18" xfId="0" applyNumberFormat="1" applyFont="1" applyFill="1" applyBorder="1" applyAlignment="1">
      <alignment horizontal="right" vertical="center"/>
    </xf>
    <xf numFmtId="49" fontId="1" fillId="0" borderId="34" xfId="0" applyNumberFormat="1" applyFont="1" applyFill="1" applyBorder="1" applyAlignment="1">
      <alignment horizontal="center" vertical="center"/>
    </xf>
    <xf numFmtId="168" fontId="1" fillId="0" borderId="35" xfId="0" applyNumberFormat="1" applyFont="1" applyFill="1" applyBorder="1" applyAlignment="1">
      <alignment horizontal="right" vertical="center"/>
    </xf>
    <xf numFmtId="4" fontId="1" fillId="0" borderId="35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4" fontId="0" fillId="0" borderId="18" xfId="0" applyNumberForma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right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" fontId="0" fillId="0" borderId="38" xfId="0" applyNumberForma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15" fillId="0" borderId="29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right" vertical="center"/>
    </xf>
    <xf numFmtId="4" fontId="16" fillId="0" borderId="32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/>
    </xf>
    <xf numFmtId="49" fontId="0" fillId="0" borderId="12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wrapText="1"/>
    </xf>
    <xf numFmtId="49" fontId="4" fillId="0" borderId="40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right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0" fontId="0" fillId="0" borderId="31" xfId="0" applyBorder="1" applyAlignment="1">
      <alignment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" fontId="0" fillId="0" borderId="35" xfId="0" applyNumberFormat="1" applyFont="1" applyFill="1" applyBorder="1" applyAlignment="1">
      <alignment horizontal="right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" fontId="0" fillId="0" borderId="4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29" xfId="0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31" xfId="0" applyBorder="1" applyAlignment="1">
      <alignment horizontal="center" vertical="center"/>
    </xf>
    <xf numFmtId="4" fontId="8" fillId="0" borderId="35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33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wrapText="1"/>
    </xf>
    <xf numFmtId="1" fontId="9" fillId="0" borderId="0" xfId="0" applyNumberFormat="1" applyFont="1" applyFill="1" applyAlignment="1">
      <alignment horizontal="right" vertical="center"/>
    </xf>
    <xf numFmtId="1" fontId="9" fillId="0" borderId="0" xfId="0" applyNumberFormat="1" applyFont="1" applyFill="1" applyAlignment="1" quotePrefix="1">
      <alignment horizontal="right" vertical="center"/>
    </xf>
    <xf numFmtId="1" fontId="14" fillId="0" borderId="0" xfId="0" applyNumberFormat="1" applyFont="1" applyAlignment="1">
      <alignment horizontal="right" vertical="center"/>
    </xf>
    <xf numFmtId="0" fontId="0" fillId="0" borderId="28" xfId="0" applyFill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center" vertical="center" wrapText="1"/>
    </xf>
    <xf numFmtId="1" fontId="16" fillId="0" borderId="32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6"/>
  <sheetViews>
    <sheetView tabSelected="1" zoomScale="90" zoomScaleNormal="90" zoomScalePageLayoutView="0" workbookViewId="0" topLeftCell="A424">
      <selection activeCell="B429" sqref="B429"/>
    </sheetView>
  </sheetViews>
  <sheetFormatPr defaultColWidth="9.00390625" defaultRowHeight="12.75"/>
  <cols>
    <col min="1" max="1" width="3.75390625" style="1" customWidth="1"/>
    <col min="2" max="2" width="46.375" style="13" customWidth="1"/>
    <col min="3" max="3" width="5.125" style="13" customWidth="1"/>
    <col min="4" max="4" width="4.875" style="13" customWidth="1"/>
    <col min="5" max="5" width="7.875" style="13" customWidth="1"/>
    <col min="6" max="6" width="4.75390625" style="14" customWidth="1"/>
    <col min="7" max="7" width="18.75390625" style="141" customWidth="1"/>
    <col min="8" max="8" width="18.75390625" style="63" customWidth="1"/>
    <col min="9" max="9" width="9.875" style="63" customWidth="1"/>
    <col min="10" max="10" width="10.00390625" style="2" customWidth="1"/>
    <col min="11" max="16384" width="9.125" style="2" customWidth="1"/>
  </cols>
  <sheetData>
    <row r="1" spans="1:10" ht="12.75">
      <c r="A1" s="2"/>
      <c r="B1" s="1"/>
      <c r="F1" s="13"/>
      <c r="G1" s="14"/>
      <c r="H1" s="64"/>
      <c r="I1" s="155" t="s">
        <v>363</v>
      </c>
      <c r="J1" s="155"/>
    </row>
    <row r="2" spans="1:10" ht="12.75">
      <c r="A2" s="2"/>
      <c r="B2" s="1"/>
      <c r="F2" s="13"/>
      <c r="G2" s="14"/>
      <c r="H2" s="65"/>
      <c r="I2" s="156" t="s">
        <v>0</v>
      </c>
      <c r="J2" s="156"/>
    </row>
    <row r="3" spans="1:10" ht="12.75">
      <c r="A3" s="2"/>
      <c r="B3" s="1"/>
      <c r="F3" s="13"/>
      <c r="G3" s="14"/>
      <c r="H3" s="64"/>
      <c r="I3" s="155" t="s">
        <v>1</v>
      </c>
      <c r="J3" s="155"/>
    </row>
    <row r="4" spans="1:10" ht="12.75">
      <c r="A4" s="2"/>
      <c r="B4" s="1"/>
      <c r="F4" s="13"/>
      <c r="G4" s="14"/>
      <c r="H4" s="66"/>
      <c r="I4" s="157" t="s">
        <v>367</v>
      </c>
      <c r="J4" s="157"/>
    </row>
    <row r="5" spans="1:10" ht="12.75">
      <c r="A5" s="2"/>
      <c r="B5" s="1"/>
      <c r="F5" s="13"/>
      <c r="G5" s="14"/>
      <c r="H5" s="66"/>
      <c r="J5" s="157"/>
    </row>
    <row r="6" spans="1:9" ht="69.75" customHeight="1">
      <c r="A6" s="165" t="s">
        <v>365</v>
      </c>
      <c r="B6" s="166"/>
      <c r="C6" s="166"/>
      <c r="D6" s="166"/>
      <c r="E6" s="166"/>
      <c r="F6" s="166"/>
      <c r="G6" s="166"/>
      <c r="H6" s="167"/>
      <c r="I6" s="167"/>
    </row>
    <row r="7" spans="2:9" ht="12.75">
      <c r="B7" s="173"/>
      <c r="C7" s="173"/>
      <c r="D7" s="173"/>
      <c r="E7" s="173"/>
      <c r="F7" s="173"/>
      <c r="I7" s="126" t="s">
        <v>306</v>
      </c>
    </row>
    <row r="8" spans="1:9" ht="51">
      <c r="A8" s="31" t="s">
        <v>2</v>
      </c>
      <c r="B8" s="36" t="s">
        <v>3</v>
      </c>
      <c r="C8" s="174" t="s">
        <v>4</v>
      </c>
      <c r="D8" s="174"/>
      <c r="E8" s="175"/>
      <c r="F8" s="15" t="s">
        <v>5</v>
      </c>
      <c r="G8" s="68" t="s">
        <v>368</v>
      </c>
      <c r="H8" s="158" t="s">
        <v>369</v>
      </c>
      <c r="I8" s="159" t="s">
        <v>364</v>
      </c>
    </row>
    <row r="9" spans="1:9" s="3" customFormat="1" ht="12.75">
      <c r="A9" s="32" t="s">
        <v>6</v>
      </c>
      <c r="B9" s="16">
        <v>2</v>
      </c>
      <c r="C9" s="16">
        <v>3</v>
      </c>
      <c r="D9" s="16">
        <v>4</v>
      </c>
      <c r="E9" s="16">
        <v>5</v>
      </c>
      <c r="F9" s="17" t="s">
        <v>9</v>
      </c>
      <c r="G9" s="145">
        <v>7</v>
      </c>
      <c r="H9" s="57">
        <v>8</v>
      </c>
      <c r="I9" s="57">
        <v>9</v>
      </c>
    </row>
    <row r="10" spans="1:9" s="3" customFormat="1" ht="29.25" customHeight="1">
      <c r="A10" s="107" t="s">
        <v>302</v>
      </c>
      <c r="B10" s="112" t="s">
        <v>303</v>
      </c>
      <c r="C10" s="108"/>
      <c r="D10" s="108"/>
      <c r="E10" s="108"/>
      <c r="F10" s="109"/>
      <c r="G10" s="114">
        <f>G11+G63+G90+G98+G103+G120+G128+G158+G166+G174+G184+G189+G205+G216+G224+G234+G248+G253+G258</f>
        <v>77250529.09</v>
      </c>
      <c r="H10" s="114">
        <f>H11+H63+H90+H98+H103+H120+H128+H158+H166+H174+H184+H189+H205+H216+H224+H234+H248+H253+H258</f>
        <v>29838550.660000004</v>
      </c>
      <c r="I10" s="160">
        <f>H10/G10*100</f>
        <v>38.62569099719288</v>
      </c>
    </row>
    <row r="11" spans="1:9" ht="59.25" customHeight="1">
      <c r="A11" s="33" t="s">
        <v>6</v>
      </c>
      <c r="B11" s="111" t="s">
        <v>30</v>
      </c>
      <c r="C11" s="8" t="s">
        <v>16</v>
      </c>
      <c r="D11" s="8" t="s">
        <v>31</v>
      </c>
      <c r="E11" s="8" t="s">
        <v>32</v>
      </c>
      <c r="F11" s="18"/>
      <c r="G11" s="69">
        <f>G12+G17+G34+G43+G49</f>
        <v>4282871.21</v>
      </c>
      <c r="H11" s="69">
        <f>H12+H17+H34+H43+H49</f>
        <v>2325081.7199999997</v>
      </c>
      <c r="I11" s="161">
        <f>H11/G11*100</f>
        <v>54.28792055598608</v>
      </c>
    </row>
    <row r="12" spans="1:9" ht="25.5">
      <c r="A12" s="34" t="s">
        <v>39</v>
      </c>
      <c r="B12" s="37" t="s">
        <v>33</v>
      </c>
      <c r="C12" s="7" t="s">
        <v>16</v>
      </c>
      <c r="D12" s="7" t="s">
        <v>17</v>
      </c>
      <c r="E12" s="7" t="s">
        <v>32</v>
      </c>
      <c r="F12" s="19"/>
      <c r="G12" s="70">
        <f aca="true" t="shared" si="0" ref="G12:H15">G13</f>
        <v>279400</v>
      </c>
      <c r="H12" s="70">
        <f t="shared" si="0"/>
        <v>69399.57</v>
      </c>
      <c r="I12" s="162">
        <f>H12/G12*100</f>
        <v>24.838786685755192</v>
      </c>
    </row>
    <row r="13" spans="1:9" ht="12.75">
      <c r="A13" s="168"/>
      <c r="B13" s="38" t="s">
        <v>115</v>
      </c>
      <c r="C13" s="6" t="s">
        <v>16</v>
      </c>
      <c r="D13" s="6" t="s">
        <v>17</v>
      </c>
      <c r="E13" s="6" t="s">
        <v>116</v>
      </c>
      <c r="F13" s="19"/>
      <c r="G13" s="71">
        <f t="shared" si="0"/>
        <v>279400</v>
      </c>
      <c r="H13" s="71">
        <f t="shared" si="0"/>
        <v>69399.57</v>
      </c>
      <c r="I13" s="163">
        <f>H13/G13*100</f>
        <v>24.838786685755192</v>
      </c>
    </row>
    <row r="14" spans="1:9" ht="38.25">
      <c r="A14" s="170"/>
      <c r="B14" s="39" t="s">
        <v>109</v>
      </c>
      <c r="C14" s="6" t="s">
        <v>16</v>
      </c>
      <c r="D14" s="6" t="s">
        <v>17</v>
      </c>
      <c r="E14" s="6" t="s">
        <v>116</v>
      </c>
      <c r="F14" s="19" t="s">
        <v>106</v>
      </c>
      <c r="G14" s="71">
        <f t="shared" si="0"/>
        <v>279400</v>
      </c>
      <c r="H14" s="71">
        <f t="shared" si="0"/>
        <v>69399.57</v>
      </c>
      <c r="I14" s="163">
        <f aca="true" t="shared" si="1" ref="I14:I77">H14/G14*100</f>
        <v>24.838786685755192</v>
      </c>
    </row>
    <row r="15" spans="1:9" ht="12.75">
      <c r="A15" s="170"/>
      <c r="B15" s="38" t="s">
        <v>110</v>
      </c>
      <c r="C15" s="6" t="s">
        <v>16</v>
      </c>
      <c r="D15" s="6" t="s">
        <v>17</v>
      </c>
      <c r="E15" s="6" t="s">
        <v>116</v>
      </c>
      <c r="F15" s="19" t="s">
        <v>107</v>
      </c>
      <c r="G15" s="71">
        <f t="shared" si="0"/>
        <v>279400</v>
      </c>
      <c r="H15" s="71">
        <f t="shared" si="0"/>
        <v>69399.57</v>
      </c>
      <c r="I15" s="163">
        <f t="shared" si="1"/>
        <v>24.838786685755192</v>
      </c>
    </row>
    <row r="16" spans="1:9" ht="12.75">
      <c r="A16" s="171"/>
      <c r="B16" s="39" t="s">
        <v>26</v>
      </c>
      <c r="C16" s="6" t="s">
        <v>16</v>
      </c>
      <c r="D16" s="6" t="s">
        <v>17</v>
      </c>
      <c r="E16" s="6" t="s">
        <v>116</v>
      </c>
      <c r="F16" s="19" t="s">
        <v>108</v>
      </c>
      <c r="G16" s="71">
        <v>279400</v>
      </c>
      <c r="H16" s="71">
        <v>69399.57</v>
      </c>
      <c r="I16" s="163">
        <f t="shared" si="1"/>
        <v>24.838786685755192</v>
      </c>
    </row>
    <row r="17" spans="1:9" ht="25.5">
      <c r="A17" s="34" t="s">
        <v>40</v>
      </c>
      <c r="B17" s="40" t="s">
        <v>34</v>
      </c>
      <c r="C17" s="7" t="s">
        <v>16</v>
      </c>
      <c r="D17" s="7" t="s">
        <v>7</v>
      </c>
      <c r="E17" s="7" t="s">
        <v>32</v>
      </c>
      <c r="F17" s="19"/>
      <c r="G17" s="70">
        <f>G18+G24+G28</f>
        <v>2282871.21</v>
      </c>
      <c r="H17" s="70">
        <f>H18+H24+H28</f>
        <v>1866568</v>
      </c>
      <c r="I17" s="162">
        <f t="shared" si="1"/>
        <v>81.76405185818608</v>
      </c>
    </row>
    <row r="18" spans="1:9" ht="12.75">
      <c r="A18" s="168"/>
      <c r="B18" s="38" t="s">
        <v>35</v>
      </c>
      <c r="C18" s="6" t="s">
        <v>16</v>
      </c>
      <c r="D18" s="6" t="s">
        <v>7</v>
      </c>
      <c r="E18" s="6" t="s">
        <v>36</v>
      </c>
      <c r="F18" s="19"/>
      <c r="G18" s="71">
        <f>+G21+G19</f>
        <v>119971.21</v>
      </c>
      <c r="H18" s="71">
        <f>+H21+H19</f>
        <v>25972</v>
      </c>
      <c r="I18" s="163">
        <f t="shared" si="1"/>
        <v>21.648527175811598</v>
      </c>
    </row>
    <row r="19" spans="1:9" ht="25.5">
      <c r="A19" s="169"/>
      <c r="B19" s="60" t="s">
        <v>102</v>
      </c>
      <c r="C19" s="6" t="s">
        <v>16</v>
      </c>
      <c r="D19" s="6" t="s">
        <v>7</v>
      </c>
      <c r="E19" s="6" t="s">
        <v>36</v>
      </c>
      <c r="F19" s="19" t="s">
        <v>103</v>
      </c>
      <c r="G19" s="71">
        <f>G20</f>
        <v>39800</v>
      </c>
      <c r="H19" s="71">
        <f>H20</f>
        <v>0</v>
      </c>
      <c r="I19" s="163">
        <f t="shared" si="1"/>
        <v>0</v>
      </c>
    </row>
    <row r="20" spans="1:9" ht="25.5">
      <c r="A20" s="169"/>
      <c r="B20" s="60" t="s">
        <v>105</v>
      </c>
      <c r="C20" s="6" t="s">
        <v>16</v>
      </c>
      <c r="D20" s="6" t="s">
        <v>7</v>
      </c>
      <c r="E20" s="6" t="s">
        <v>36</v>
      </c>
      <c r="F20" s="19" t="s">
        <v>104</v>
      </c>
      <c r="G20" s="71">
        <v>39800</v>
      </c>
      <c r="H20" s="71"/>
      <c r="I20" s="163">
        <f t="shared" si="1"/>
        <v>0</v>
      </c>
    </row>
    <row r="21" spans="1:9" ht="38.25">
      <c r="A21" s="170"/>
      <c r="B21" s="39" t="s">
        <v>109</v>
      </c>
      <c r="C21" s="6" t="s">
        <v>16</v>
      </c>
      <c r="D21" s="6" t="s">
        <v>7</v>
      </c>
      <c r="E21" s="6" t="s">
        <v>36</v>
      </c>
      <c r="F21" s="19" t="s">
        <v>106</v>
      </c>
      <c r="G21" s="71">
        <f>G22</f>
        <v>80171.21</v>
      </c>
      <c r="H21" s="71">
        <f>H22</f>
        <v>25972</v>
      </c>
      <c r="I21" s="163">
        <f t="shared" si="1"/>
        <v>32.39566921841394</v>
      </c>
    </row>
    <row r="22" spans="1:9" ht="12.75">
      <c r="A22" s="170"/>
      <c r="B22" s="38" t="s">
        <v>110</v>
      </c>
      <c r="C22" s="6" t="s">
        <v>16</v>
      </c>
      <c r="D22" s="6" t="s">
        <v>7</v>
      </c>
      <c r="E22" s="6" t="s">
        <v>36</v>
      </c>
      <c r="F22" s="19" t="s">
        <v>107</v>
      </c>
      <c r="G22" s="71">
        <f>G23</f>
        <v>80171.21</v>
      </c>
      <c r="H22" s="71">
        <f>H23</f>
        <v>25972</v>
      </c>
      <c r="I22" s="163">
        <f t="shared" si="1"/>
        <v>32.39566921841394</v>
      </c>
    </row>
    <row r="23" spans="1:9" ht="12.75">
      <c r="A23" s="170"/>
      <c r="B23" s="39" t="s">
        <v>26</v>
      </c>
      <c r="C23" s="6" t="s">
        <v>16</v>
      </c>
      <c r="D23" s="6" t="s">
        <v>7</v>
      </c>
      <c r="E23" s="6" t="s">
        <v>36</v>
      </c>
      <c r="F23" s="19" t="s">
        <v>108</v>
      </c>
      <c r="G23" s="71">
        <v>80171.21</v>
      </c>
      <c r="H23" s="71">
        <v>25972</v>
      </c>
      <c r="I23" s="163">
        <f t="shared" si="1"/>
        <v>32.39566921841394</v>
      </c>
    </row>
    <row r="24" spans="1:9" ht="12.75">
      <c r="A24" s="170"/>
      <c r="B24" s="38" t="s">
        <v>38</v>
      </c>
      <c r="C24" s="6" t="s">
        <v>16</v>
      </c>
      <c r="D24" s="6" t="s">
        <v>7</v>
      </c>
      <c r="E24" s="6" t="s">
        <v>37</v>
      </c>
      <c r="F24" s="19"/>
      <c r="G24" s="71">
        <f aca="true" t="shared" si="2" ref="G24:H26">G25</f>
        <v>300000</v>
      </c>
      <c r="H24" s="71">
        <f t="shared" si="2"/>
        <v>300000</v>
      </c>
      <c r="I24" s="163">
        <f t="shared" si="1"/>
        <v>100</v>
      </c>
    </row>
    <row r="25" spans="1:9" ht="38.25">
      <c r="A25" s="170"/>
      <c r="B25" s="39" t="s">
        <v>109</v>
      </c>
      <c r="C25" s="6" t="s">
        <v>16</v>
      </c>
      <c r="D25" s="6" t="s">
        <v>7</v>
      </c>
      <c r="E25" s="6" t="s">
        <v>37</v>
      </c>
      <c r="F25" s="19" t="s">
        <v>106</v>
      </c>
      <c r="G25" s="71">
        <f t="shared" si="2"/>
        <v>300000</v>
      </c>
      <c r="H25" s="71">
        <f t="shared" si="2"/>
        <v>300000</v>
      </c>
      <c r="I25" s="163">
        <f t="shared" si="1"/>
        <v>100</v>
      </c>
    </row>
    <row r="26" spans="1:9" ht="12.75">
      <c r="A26" s="170"/>
      <c r="B26" s="38" t="s">
        <v>110</v>
      </c>
      <c r="C26" s="6" t="s">
        <v>16</v>
      </c>
      <c r="D26" s="6" t="s">
        <v>7</v>
      </c>
      <c r="E26" s="6" t="s">
        <v>37</v>
      </c>
      <c r="F26" s="19" t="s">
        <v>107</v>
      </c>
      <c r="G26" s="71">
        <f t="shared" si="2"/>
        <v>300000</v>
      </c>
      <c r="H26" s="71">
        <f t="shared" si="2"/>
        <v>300000</v>
      </c>
      <c r="I26" s="163">
        <f t="shared" si="1"/>
        <v>100</v>
      </c>
    </row>
    <row r="27" spans="1:9" ht="12.75">
      <c r="A27" s="170"/>
      <c r="B27" s="39" t="s">
        <v>26</v>
      </c>
      <c r="C27" s="6" t="s">
        <v>16</v>
      </c>
      <c r="D27" s="6" t="s">
        <v>7</v>
      </c>
      <c r="E27" s="6" t="s">
        <v>37</v>
      </c>
      <c r="F27" s="19" t="s">
        <v>108</v>
      </c>
      <c r="G27" s="71">
        <v>300000</v>
      </c>
      <c r="H27" s="71">
        <v>300000</v>
      </c>
      <c r="I27" s="163">
        <f t="shared" si="1"/>
        <v>100</v>
      </c>
    </row>
    <row r="28" spans="1:9" ht="25.5">
      <c r="A28" s="170"/>
      <c r="B28" s="38" t="s">
        <v>113</v>
      </c>
      <c r="C28" s="6" t="s">
        <v>16</v>
      </c>
      <c r="D28" s="6" t="s">
        <v>7</v>
      </c>
      <c r="E28" s="6" t="s">
        <v>114</v>
      </c>
      <c r="F28" s="19"/>
      <c r="G28" s="71">
        <f>G31+G29</f>
        <v>1862900</v>
      </c>
      <c r="H28" s="71">
        <f>H31+H29</f>
        <v>1540596</v>
      </c>
      <c r="I28" s="163">
        <f t="shared" si="1"/>
        <v>82.69880294165011</v>
      </c>
    </row>
    <row r="29" spans="1:9" ht="25.5">
      <c r="A29" s="170"/>
      <c r="B29" s="60" t="s">
        <v>102</v>
      </c>
      <c r="C29" s="6" t="s">
        <v>16</v>
      </c>
      <c r="D29" s="6" t="s">
        <v>7</v>
      </c>
      <c r="E29" s="6" t="s">
        <v>114</v>
      </c>
      <c r="F29" s="19" t="s">
        <v>103</v>
      </c>
      <c r="G29" s="71">
        <f>G30</f>
        <v>606464</v>
      </c>
      <c r="H29" s="71">
        <f>H30</f>
        <v>284160</v>
      </c>
      <c r="I29" s="163">
        <f t="shared" si="1"/>
        <v>46.85521317011398</v>
      </c>
    </row>
    <row r="30" spans="1:9" ht="25.5">
      <c r="A30" s="170"/>
      <c r="B30" s="60" t="s">
        <v>105</v>
      </c>
      <c r="C30" s="6" t="s">
        <v>16</v>
      </c>
      <c r="D30" s="6" t="s">
        <v>7</v>
      </c>
      <c r="E30" s="6" t="s">
        <v>114</v>
      </c>
      <c r="F30" s="19" t="s">
        <v>104</v>
      </c>
      <c r="G30" s="71">
        <v>606464</v>
      </c>
      <c r="H30" s="71">
        <v>284160</v>
      </c>
      <c r="I30" s="163">
        <f t="shared" si="1"/>
        <v>46.85521317011398</v>
      </c>
    </row>
    <row r="31" spans="1:9" ht="38.25">
      <c r="A31" s="170"/>
      <c r="B31" s="39" t="s">
        <v>109</v>
      </c>
      <c r="C31" s="6" t="s">
        <v>16</v>
      </c>
      <c r="D31" s="6" t="s">
        <v>7</v>
      </c>
      <c r="E31" s="6" t="s">
        <v>114</v>
      </c>
      <c r="F31" s="19" t="s">
        <v>106</v>
      </c>
      <c r="G31" s="71">
        <f>G32</f>
        <v>1256436</v>
      </c>
      <c r="H31" s="71">
        <f>H32</f>
        <v>1256436</v>
      </c>
      <c r="I31" s="163">
        <f t="shared" si="1"/>
        <v>100</v>
      </c>
    </row>
    <row r="32" spans="1:9" ht="12.75">
      <c r="A32" s="170"/>
      <c r="B32" s="38" t="s">
        <v>110</v>
      </c>
      <c r="C32" s="6" t="s">
        <v>16</v>
      </c>
      <c r="D32" s="6" t="s">
        <v>7</v>
      </c>
      <c r="E32" s="6" t="s">
        <v>114</v>
      </c>
      <c r="F32" s="19" t="s">
        <v>107</v>
      </c>
      <c r="G32" s="71">
        <f>G33</f>
        <v>1256436</v>
      </c>
      <c r="H32" s="71">
        <f>H33</f>
        <v>1256436</v>
      </c>
      <c r="I32" s="163">
        <f t="shared" si="1"/>
        <v>100</v>
      </c>
    </row>
    <row r="33" spans="1:9" ht="12.75">
      <c r="A33" s="171"/>
      <c r="B33" s="39" t="s">
        <v>26</v>
      </c>
      <c r="C33" s="6" t="s">
        <v>16</v>
      </c>
      <c r="D33" s="6" t="s">
        <v>7</v>
      </c>
      <c r="E33" s="6" t="s">
        <v>114</v>
      </c>
      <c r="F33" s="19" t="s">
        <v>108</v>
      </c>
      <c r="G33" s="71">
        <v>1256436</v>
      </c>
      <c r="H33" s="71">
        <v>1256436</v>
      </c>
      <c r="I33" s="163">
        <f t="shared" si="1"/>
        <v>100</v>
      </c>
    </row>
    <row r="34" spans="1:9" ht="12.75">
      <c r="A34" s="34" t="s">
        <v>41</v>
      </c>
      <c r="B34" s="40" t="s">
        <v>43</v>
      </c>
      <c r="C34" s="7" t="s">
        <v>16</v>
      </c>
      <c r="D34" s="7" t="s">
        <v>8</v>
      </c>
      <c r="E34" s="7" t="s">
        <v>32</v>
      </c>
      <c r="F34" s="19"/>
      <c r="G34" s="70">
        <f>G35</f>
        <v>175600</v>
      </c>
      <c r="H34" s="70">
        <f>H35</f>
        <v>159114.15</v>
      </c>
      <c r="I34" s="162">
        <f t="shared" si="1"/>
        <v>90.61170273348519</v>
      </c>
    </row>
    <row r="35" spans="1:9" ht="12.75">
      <c r="A35" s="168"/>
      <c r="B35" s="38" t="s">
        <v>115</v>
      </c>
      <c r="C35" s="6" t="s">
        <v>16</v>
      </c>
      <c r="D35" s="6" t="s">
        <v>8</v>
      </c>
      <c r="E35" s="6" t="s">
        <v>116</v>
      </c>
      <c r="F35" s="19"/>
      <c r="G35" s="71">
        <f>G36+G38+G40</f>
        <v>175600</v>
      </c>
      <c r="H35" s="71">
        <f>H36+H38+H40</f>
        <v>159114.15</v>
      </c>
      <c r="I35" s="163">
        <f t="shared" si="1"/>
        <v>90.61170273348519</v>
      </c>
    </row>
    <row r="36" spans="1:9" ht="63.75">
      <c r="A36" s="169"/>
      <c r="B36" s="42" t="s">
        <v>160</v>
      </c>
      <c r="C36" s="6" t="s">
        <v>16</v>
      </c>
      <c r="D36" s="6" t="s">
        <v>8</v>
      </c>
      <c r="E36" s="6" t="s">
        <v>116</v>
      </c>
      <c r="F36" s="19" t="s">
        <v>158</v>
      </c>
      <c r="G36" s="71">
        <f>G37</f>
        <v>10500</v>
      </c>
      <c r="H36" s="71">
        <f>H37</f>
        <v>0</v>
      </c>
      <c r="I36" s="163">
        <f t="shared" si="1"/>
        <v>0</v>
      </c>
    </row>
    <row r="37" spans="1:9" ht="25.5">
      <c r="A37" s="169"/>
      <c r="B37" s="42" t="s">
        <v>161</v>
      </c>
      <c r="C37" s="6" t="s">
        <v>16</v>
      </c>
      <c r="D37" s="6" t="s">
        <v>8</v>
      </c>
      <c r="E37" s="6" t="s">
        <v>116</v>
      </c>
      <c r="F37" s="19" t="s">
        <v>159</v>
      </c>
      <c r="G37" s="71">
        <v>10500</v>
      </c>
      <c r="H37" s="71"/>
      <c r="I37" s="163">
        <f t="shared" si="1"/>
        <v>0</v>
      </c>
    </row>
    <row r="38" spans="1:9" ht="25.5">
      <c r="A38" s="170"/>
      <c r="B38" s="41" t="s">
        <v>100</v>
      </c>
      <c r="C38" s="6" t="s">
        <v>16</v>
      </c>
      <c r="D38" s="6" t="s">
        <v>8</v>
      </c>
      <c r="E38" s="6" t="s">
        <v>116</v>
      </c>
      <c r="F38" s="19" t="s">
        <v>98</v>
      </c>
      <c r="G38" s="71">
        <f>G39</f>
        <v>89935.85</v>
      </c>
      <c r="H38" s="71">
        <f>H39</f>
        <v>83950</v>
      </c>
      <c r="I38" s="163">
        <f t="shared" si="1"/>
        <v>93.34431152871741</v>
      </c>
    </row>
    <row r="39" spans="1:9" ht="38.25">
      <c r="A39" s="171"/>
      <c r="B39" s="42" t="s">
        <v>101</v>
      </c>
      <c r="C39" s="6" t="s">
        <v>16</v>
      </c>
      <c r="D39" s="6" t="s">
        <v>8</v>
      </c>
      <c r="E39" s="6" t="s">
        <v>116</v>
      </c>
      <c r="F39" s="19" t="s">
        <v>99</v>
      </c>
      <c r="G39" s="71">
        <v>89935.85</v>
      </c>
      <c r="H39" s="71">
        <v>83950</v>
      </c>
      <c r="I39" s="163">
        <f t="shared" si="1"/>
        <v>93.34431152871741</v>
      </c>
    </row>
    <row r="40" spans="1:9" ht="38.25">
      <c r="A40" s="56"/>
      <c r="B40" s="39" t="s">
        <v>109</v>
      </c>
      <c r="C40" s="6" t="s">
        <v>16</v>
      </c>
      <c r="D40" s="6" t="s">
        <v>8</v>
      </c>
      <c r="E40" s="6" t="s">
        <v>116</v>
      </c>
      <c r="F40" s="19" t="s">
        <v>106</v>
      </c>
      <c r="G40" s="71">
        <f>G41</f>
        <v>75164.15</v>
      </c>
      <c r="H40" s="71">
        <f>H41</f>
        <v>75164.15</v>
      </c>
      <c r="I40" s="163">
        <f t="shared" si="1"/>
        <v>100</v>
      </c>
    </row>
    <row r="41" spans="1:9" ht="12.75">
      <c r="A41" s="56"/>
      <c r="B41" s="38" t="s">
        <v>110</v>
      </c>
      <c r="C41" s="6" t="s">
        <v>16</v>
      </c>
      <c r="D41" s="6" t="s">
        <v>8</v>
      </c>
      <c r="E41" s="6" t="s">
        <v>116</v>
      </c>
      <c r="F41" s="19" t="s">
        <v>107</v>
      </c>
      <c r="G41" s="71">
        <f>G42</f>
        <v>75164.15</v>
      </c>
      <c r="H41" s="71">
        <f>H42</f>
        <v>75164.15</v>
      </c>
      <c r="I41" s="163">
        <f t="shared" si="1"/>
        <v>100</v>
      </c>
    </row>
    <row r="42" spans="1:9" ht="12.75">
      <c r="A42" s="56"/>
      <c r="B42" s="39" t="s">
        <v>26</v>
      </c>
      <c r="C42" s="6" t="s">
        <v>16</v>
      </c>
      <c r="D42" s="6" t="s">
        <v>8</v>
      </c>
      <c r="E42" s="6" t="s">
        <v>116</v>
      </c>
      <c r="F42" s="19" t="s">
        <v>108</v>
      </c>
      <c r="G42" s="71">
        <v>75164.15</v>
      </c>
      <c r="H42" s="71">
        <v>75164.15</v>
      </c>
      <c r="I42" s="163">
        <f t="shared" si="1"/>
        <v>100</v>
      </c>
    </row>
    <row r="43" spans="1:9" ht="12.75">
      <c r="A43" s="34" t="s">
        <v>42</v>
      </c>
      <c r="B43" s="40" t="s">
        <v>44</v>
      </c>
      <c r="C43" s="7" t="s">
        <v>16</v>
      </c>
      <c r="D43" s="7" t="s">
        <v>10</v>
      </c>
      <c r="E43" s="7" t="s">
        <v>32</v>
      </c>
      <c r="F43" s="19"/>
      <c r="G43" s="70">
        <f>G44</f>
        <v>345000</v>
      </c>
      <c r="H43" s="70">
        <f>H44</f>
        <v>230000</v>
      </c>
      <c r="I43" s="162">
        <f t="shared" si="1"/>
        <v>66.66666666666666</v>
      </c>
    </row>
    <row r="44" spans="1:9" ht="12.75">
      <c r="A44" s="168"/>
      <c r="B44" s="38" t="s">
        <v>115</v>
      </c>
      <c r="C44" s="6" t="s">
        <v>16</v>
      </c>
      <c r="D44" s="6" t="s">
        <v>10</v>
      </c>
      <c r="E44" s="6" t="s">
        <v>116</v>
      </c>
      <c r="F44" s="19"/>
      <c r="G44" s="71">
        <f aca="true" t="shared" si="3" ref="G44:H46">G45</f>
        <v>345000</v>
      </c>
      <c r="H44" s="71">
        <f t="shared" si="3"/>
        <v>230000</v>
      </c>
      <c r="I44" s="163">
        <f t="shared" si="1"/>
        <v>66.66666666666666</v>
      </c>
    </row>
    <row r="45" spans="1:9" ht="38.25">
      <c r="A45" s="170"/>
      <c r="B45" s="39" t="s">
        <v>109</v>
      </c>
      <c r="C45" s="6" t="s">
        <v>16</v>
      </c>
      <c r="D45" s="6" t="s">
        <v>10</v>
      </c>
      <c r="E45" s="6" t="s">
        <v>116</v>
      </c>
      <c r="F45" s="19" t="s">
        <v>106</v>
      </c>
      <c r="G45" s="71">
        <f t="shared" si="3"/>
        <v>345000</v>
      </c>
      <c r="H45" s="71">
        <f t="shared" si="3"/>
        <v>230000</v>
      </c>
      <c r="I45" s="163">
        <f t="shared" si="1"/>
        <v>66.66666666666666</v>
      </c>
    </row>
    <row r="46" spans="1:9" ht="12.75">
      <c r="A46" s="170"/>
      <c r="B46" s="38" t="s">
        <v>110</v>
      </c>
      <c r="C46" s="6" t="s">
        <v>16</v>
      </c>
      <c r="D46" s="6" t="s">
        <v>10</v>
      </c>
      <c r="E46" s="6" t="s">
        <v>116</v>
      </c>
      <c r="F46" s="19" t="s">
        <v>107</v>
      </c>
      <c r="G46" s="71">
        <f t="shared" si="3"/>
        <v>345000</v>
      </c>
      <c r="H46" s="71">
        <f t="shared" si="3"/>
        <v>230000</v>
      </c>
      <c r="I46" s="163">
        <f t="shared" si="1"/>
        <v>66.66666666666666</v>
      </c>
    </row>
    <row r="47" spans="1:9" ht="12.75">
      <c r="A47" s="170"/>
      <c r="B47" s="39" t="s">
        <v>26</v>
      </c>
      <c r="C47" s="6" t="s">
        <v>16</v>
      </c>
      <c r="D47" s="6" t="s">
        <v>10</v>
      </c>
      <c r="E47" s="6" t="s">
        <v>116</v>
      </c>
      <c r="F47" s="19" t="s">
        <v>108</v>
      </c>
      <c r="G47" s="71">
        <v>345000</v>
      </c>
      <c r="H47" s="71">
        <v>230000</v>
      </c>
      <c r="I47" s="163">
        <f t="shared" si="1"/>
        <v>66.66666666666666</v>
      </c>
    </row>
    <row r="48" spans="1:9" ht="12.75">
      <c r="A48" s="171"/>
      <c r="B48" s="40"/>
      <c r="C48" s="6"/>
      <c r="D48" s="6"/>
      <c r="E48" s="6"/>
      <c r="F48" s="19"/>
      <c r="G48" s="71"/>
      <c r="H48" s="71"/>
      <c r="I48" s="163"/>
    </row>
    <row r="49" spans="1:9" ht="38.25">
      <c r="A49" s="34" t="s">
        <v>47</v>
      </c>
      <c r="B49" s="40" t="s">
        <v>45</v>
      </c>
      <c r="C49" s="7" t="s">
        <v>16</v>
      </c>
      <c r="D49" s="7" t="s">
        <v>46</v>
      </c>
      <c r="E49" s="7" t="s">
        <v>32</v>
      </c>
      <c r="F49" s="19"/>
      <c r="G49" s="70">
        <f>G50+G54+G58</f>
        <v>1200000</v>
      </c>
      <c r="H49" s="70">
        <f>H50+H54+H58</f>
        <v>0</v>
      </c>
      <c r="I49" s="162">
        <f t="shared" si="1"/>
        <v>0</v>
      </c>
    </row>
    <row r="50" spans="1:9" ht="25.5">
      <c r="A50" s="168"/>
      <c r="B50" s="38" t="s">
        <v>48</v>
      </c>
      <c r="C50" s="6" t="s">
        <v>16</v>
      </c>
      <c r="D50" s="6" t="s">
        <v>46</v>
      </c>
      <c r="E50" s="6" t="s">
        <v>49</v>
      </c>
      <c r="F50" s="19"/>
      <c r="G50" s="71">
        <f aca="true" t="shared" si="4" ref="G50:H52">G51</f>
        <v>80000</v>
      </c>
      <c r="H50" s="71">
        <f t="shared" si="4"/>
        <v>0</v>
      </c>
      <c r="I50" s="163">
        <f t="shared" si="1"/>
        <v>0</v>
      </c>
    </row>
    <row r="51" spans="1:9" ht="38.25">
      <c r="A51" s="170"/>
      <c r="B51" s="39" t="s">
        <v>109</v>
      </c>
      <c r="C51" s="6" t="s">
        <v>16</v>
      </c>
      <c r="D51" s="6" t="s">
        <v>46</v>
      </c>
      <c r="E51" s="6" t="s">
        <v>49</v>
      </c>
      <c r="F51" s="19" t="s">
        <v>106</v>
      </c>
      <c r="G51" s="71">
        <f t="shared" si="4"/>
        <v>80000</v>
      </c>
      <c r="H51" s="71">
        <f t="shared" si="4"/>
        <v>0</v>
      </c>
      <c r="I51" s="163">
        <f t="shared" si="1"/>
        <v>0</v>
      </c>
    </row>
    <row r="52" spans="1:9" ht="12.75">
      <c r="A52" s="170"/>
      <c r="B52" s="38" t="s">
        <v>110</v>
      </c>
      <c r="C52" s="6" t="s">
        <v>16</v>
      </c>
      <c r="D52" s="6" t="s">
        <v>46</v>
      </c>
      <c r="E52" s="6" t="s">
        <v>49</v>
      </c>
      <c r="F52" s="19" t="s">
        <v>107</v>
      </c>
      <c r="G52" s="71">
        <f t="shared" si="4"/>
        <v>80000</v>
      </c>
      <c r="H52" s="71">
        <f t="shared" si="4"/>
        <v>0</v>
      </c>
      <c r="I52" s="163">
        <f t="shared" si="1"/>
        <v>0</v>
      </c>
    </row>
    <row r="53" spans="1:9" ht="12.75">
      <c r="A53" s="170"/>
      <c r="B53" s="39" t="s">
        <v>26</v>
      </c>
      <c r="C53" s="6" t="s">
        <v>16</v>
      </c>
      <c r="D53" s="6" t="s">
        <v>46</v>
      </c>
      <c r="E53" s="6" t="s">
        <v>49</v>
      </c>
      <c r="F53" s="19" t="s">
        <v>108</v>
      </c>
      <c r="G53" s="71">
        <v>80000</v>
      </c>
      <c r="H53" s="71"/>
      <c r="I53" s="163">
        <f t="shared" si="1"/>
        <v>0</v>
      </c>
    </row>
    <row r="54" spans="1:9" ht="38.25">
      <c r="A54" s="170"/>
      <c r="B54" s="38" t="s">
        <v>52</v>
      </c>
      <c r="C54" s="6" t="s">
        <v>16</v>
      </c>
      <c r="D54" s="6" t="s">
        <v>46</v>
      </c>
      <c r="E54" s="6" t="s">
        <v>50</v>
      </c>
      <c r="F54" s="19"/>
      <c r="G54" s="71">
        <f aca="true" t="shared" si="5" ref="G54:H56">G55</f>
        <v>1100000</v>
      </c>
      <c r="H54" s="71">
        <f t="shared" si="5"/>
        <v>0</v>
      </c>
      <c r="I54" s="163">
        <f t="shared" si="1"/>
        <v>0</v>
      </c>
    </row>
    <row r="55" spans="1:9" ht="38.25">
      <c r="A55" s="170"/>
      <c r="B55" s="39" t="s">
        <v>109</v>
      </c>
      <c r="C55" s="6" t="s">
        <v>16</v>
      </c>
      <c r="D55" s="6" t="s">
        <v>46</v>
      </c>
      <c r="E55" s="6" t="s">
        <v>50</v>
      </c>
      <c r="F55" s="19" t="s">
        <v>106</v>
      </c>
      <c r="G55" s="71">
        <f t="shared" si="5"/>
        <v>1100000</v>
      </c>
      <c r="H55" s="71">
        <f t="shared" si="5"/>
        <v>0</v>
      </c>
      <c r="I55" s="163">
        <f t="shared" si="1"/>
        <v>0</v>
      </c>
    </row>
    <row r="56" spans="1:9" ht="12.75">
      <c r="A56" s="170"/>
      <c r="B56" s="38" t="s">
        <v>110</v>
      </c>
      <c r="C56" s="6" t="s">
        <v>16</v>
      </c>
      <c r="D56" s="6" t="s">
        <v>46</v>
      </c>
      <c r="E56" s="6" t="s">
        <v>50</v>
      </c>
      <c r="F56" s="19" t="s">
        <v>107</v>
      </c>
      <c r="G56" s="71">
        <f t="shared" si="5"/>
        <v>1100000</v>
      </c>
      <c r="H56" s="71">
        <f t="shared" si="5"/>
        <v>0</v>
      </c>
      <c r="I56" s="163">
        <f t="shared" si="1"/>
        <v>0</v>
      </c>
    </row>
    <row r="57" spans="1:9" ht="12.75">
      <c r="A57" s="170"/>
      <c r="B57" s="39" t="s">
        <v>26</v>
      </c>
      <c r="C57" s="6" t="s">
        <v>16</v>
      </c>
      <c r="D57" s="6" t="s">
        <v>46</v>
      </c>
      <c r="E57" s="6" t="s">
        <v>50</v>
      </c>
      <c r="F57" s="19" t="s">
        <v>108</v>
      </c>
      <c r="G57" s="71">
        <v>1100000</v>
      </c>
      <c r="H57" s="71"/>
      <c r="I57" s="163">
        <f t="shared" si="1"/>
        <v>0</v>
      </c>
    </row>
    <row r="58" spans="1:9" ht="25.5">
      <c r="A58" s="170"/>
      <c r="B58" s="38" t="s">
        <v>53</v>
      </c>
      <c r="C58" s="6" t="s">
        <v>16</v>
      </c>
      <c r="D58" s="6" t="s">
        <v>46</v>
      </c>
      <c r="E58" s="6" t="s">
        <v>51</v>
      </c>
      <c r="F58" s="19"/>
      <c r="G58" s="71">
        <f aca="true" t="shared" si="6" ref="G58:H60">G59</f>
        <v>20000</v>
      </c>
      <c r="H58" s="71">
        <f t="shared" si="6"/>
        <v>0</v>
      </c>
      <c r="I58" s="163">
        <f t="shared" si="1"/>
        <v>0</v>
      </c>
    </row>
    <row r="59" spans="1:9" ht="38.25">
      <c r="A59" s="170"/>
      <c r="B59" s="39" t="s">
        <v>109</v>
      </c>
      <c r="C59" s="6" t="s">
        <v>16</v>
      </c>
      <c r="D59" s="6" t="s">
        <v>46</v>
      </c>
      <c r="E59" s="6" t="s">
        <v>51</v>
      </c>
      <c r="F59" s="19" t="s">
        <v>106</v>
      </c>
      <c r="G59" s="71">
        <f t="shared" si="6"/>
        <v>20000</v>
      </c>
      <c r="H59" s="71">
        <f t="shared" si="6"/>
        <v>0</v>
      </c>
      <c r="I59" s="163">
        <f t="shared" si="1"/>
        <v>0</v>
      </c>
    </row>
    <row r="60" spans="1:9" ht="12.75">
      <c r="A60" s="170"/>
      <c r="B60" s="38" t="s">
        <v>110</v>
      </c>
      <c r="C60" s="6" t="s">
        <v>16</v>
      </c>
      <c r="D60" s="6" t="s">
        <v>46</v>
      </c>
      <c r="E60" s="6" t="s">
        <v>51</v>
      </c>
      <c r="F60" s="19" t="s">
        <v>107</v>
      </c>
      <c r="G60" s="71">
        <f t="shared" si="6"/>
        <v>20000</v>
      </c>
      <c r="H60" s="71">
        <f t="shared" si="6"/>
        <v>0</v>
      </c>
      <c r="I60" s="163">
        <f t="shared" si="1"/>
        <v>0</v>
      </c>
    </row>
    <row r="61" spans="1:9" ht="12.75">
      <c r="A61" s="170"/>
      <c r="B61" s="39" t="s">
        <v>26</v>
      </c>
      <c r="C61" s="6" t="s">
        <v>16</v>
      </c>
      <c r="D61" s="6" t="s">
        <v>46</v>
      </c>
      <c r="E61" s="6" t="s">
        <v>51</v>
      </c>
      <c r="F61" s="19" t="s">
        <v>108</v>
      </c>
      <c r="G61" s="71">
        <v>20000</v>
      </c>
      <c r="H61" s="71"/>
      <c r="I61" s="163">
        <f t="shared" si="1"/>
        <v>0</v>
      </c>
    </row>
    <row r="62" spans="1:9" ht="12.75">
      <c r="A62" s="172"/>
      <c r="B62" s="38"/>
      <c r="C62" s="6"/>
      <c r="D62" s="6"/>
      <c r="E62" s="20"/>
      <c r="F62" s="19"/>
      <c r="G62" s="70"/>
      <c r="H62" s="70"/>
      <c r="I62" s="163"/>
    </row>
    <row r="63" spans="1:9" ht="60">
      <c r="A63" s="33" t="s">
        <v>13</v>
      </c>
      <c r="B63" s="43" t="s">
        <v>54</v>
      </c>
      <c r="C63" s="8" t="s">
        <v>19</v>
      </c>
      <c r="D63" s="8" t="s">
        <v>31</v>
      </c>
      <c r="E63" s="8" t="s">
        <v>32</v>
      </c>
      <c r="F63" s="21"/>
      <c r="G63" s="70">
        <f>G64+G70+G73+G76+G79+G82+G86</f>
        <v>1305000</v>
      </c>
      <c r="H63" s="70">
        <f>H64+H70+H73+H76+H79+H82+H86</f>
        <v>477998</v>
      </c>
      <c r="I63" s="162">
        <f t="shared" si="1"/>
        <v>36.62819923371647</v>
      </c>
    </row>
    <row r="64" spans="1:9" ht="63.75">
      <c r="A64" s="168"/>
      <c r="B64" s="87" t="s">
        <v>143</v>
      </c>
      <c r="C64" s="6" t="s">
        <v>19</v>
      </c>
      <c r="D64" s="6" t="s">
        <v>31</v>
      </c>
      <c r="E64" s="6" t="s">
        <v>144</v>
      </c>
      <c r="F64" s="19"/>
      <c r="G64" s="71">
        <f>G65+G67</f>
        <v>516300</v>
      </c>
      <c r="H64" s="71">
        <f>H65+H67</f>
        <v>264498</v>
      </c>
      <c r="I64" s="163">
        <f t="shared" si="1"/>
        <v>51.2295177222545</v>
      </c>
    </row>
    <row r="65" spans="1:9" ht="25.5">
      <c r="A65" s="170"/>
      <c r="B65" s="151" t="s">
        <v>100</v>
      </c>
      <c r="C65" s="6" t="s">
        <v>19</v>
      </c>
      <c r="D65" s="6" t="s">
        <v>31</v>
      </c>
      <c r="E65" s="6" t="s">
        <v>144</v>
      </c>
      <c r="F65" s="19" t="s">
        <v>98</v>
      </c>
      <c r="G65" s="71">
        <f>G66</f>
        <v>252000</v>
      </c>
      <c r="H65" s="71">
        <f>H66</f>
        <v>180198</v>
      </c>
      <c r="I65" s="163">
        <f t="shared" si="1"/>
        <v>71.50714285714285</v>
      </c>
    </row>
    <row r="66" spans="1:9" ht="38.25">
      <c r="A66" s="170"/>
      <c r="B66" s="89" t="s">
        <v>101</v>
      </c>
      <c r="C66" s="6" t="s">
        <v>19</v>
      </c>
      <c r="D66" s="6" t="s">
        <v>31</v>
      </c>
      <c r="E66" s="6" t="s">
        <v>144</v>
      </c>
      <c r="F66" s="19" t="s">
        <v>99</v>
      </c>
      <c r="G66" s="71">
        <v>252000</v>
      </c>
      <c r="H66" s="71">
        <v>180198</v>
      </c>
      <c r="I66" s="163">
        <f t="shared" si="1"/>
        <v>71.50714285714285</v>
      </c>
    </row>
    <row r="67" spans="1:9" ht="38.25">
      <c r="A67" s="170"/>
      <c r="B67" s="39" t="s">
        <v>109</v>
      </c>
      <c r="C67" s="6" t="s">
        <v>19</v>
      </c>
      <c r="D67" s="6" t="s">
        <v>31</v>
      </c>
      <c r="E67" s="6" t="s">
        <v>144</v>
      </c>
      <c r="F67" s="19" t="s">
        <v>106</v>
      </c>
      <c r="G67" s="71">
        <f>G68</f>
        <v>264300</v>
      </c>
      <c r="H67" s="71">
        <f>H68</f>
        <v>84300</v>
      </c>
      <c r="I67" s="163">
        <f t="shared" si="1"/>
        <v>31.8955732122588</v>
      </c>
    </row>
    <row r="68" spans="1:9" ht="12.75">
      <c r="A68" s="170"/>
      <c r="B68" s="38" t="s">
        <v>110</v>
      </c>
      <c r="C68" s="6" t="s">
        <v>19</v>
      </c>
      <c r="D68" s="6" t="s">
        <v>31</v>
      </c>
      <c r="E68" s="6" t="s">
        <v>144</v>
      </c>
      <c r="F68" s="19" t="s">
        <v>107</v>
      </c>
      <c r="G68" s="71">
        <f>G69</f>
        <v>264300</v>
      </c>
      <c r="H68" s="71">
        <f>H69</f>
        <v>84300</v>
      </c>
      <c r="I68" s="163">
        <f t="shared" si="1"/>
        <v>31.8955732122588</v>
      </c>
    </row>
    <row r="69" spans="1:9" ht="12.75">
      <c r="A69" s="170"/>
      <c r="B69" s="39" t="s">
        <v>26</v>
      </c>
      <c r="C69" s="6" t="s">
        <v>19</v>
      </c>
      <c r="D69" s="6" t="s">
        <v>31</v>
      </c>
      <c r="E69" s="6" t="s">
        <v>144</v>
      </c>
      <c r="F69" s="19" t="s">
        <v>108</v>
      </c>
      <c r="G69" s="71">
        <v>264300</v>
      </c>
      <c r="H69" s="71">
        <v>84300</v>
      </c>
      <c r="I69" s="163">
        <f t="shared" si="1"/>
        <v>31.8955732122588</v>
      </c>
    </row>
    <row r="70" spans="1:9" ht="38.25">
      <c r="A70" s="170"/>
      <c r="B70" s="89" t="s">
        <v>148</v>
      </c>
      <c r="C70" s="6" t="s">
        <v>19</v>
      </c>
      <c r="D70" s="6" t="s">
        <v>31</v>
      </c>
      <c r="E70" s="6" t="s">
        <v>145</v>
      </c>
      <c r="F70" s="19"/>
      <c r="G70" s="71">
        <f>G71</f>
        <v>53000</v>
      </c>
      <c r="H70" s="71">
        <f>H71</f>
        <v>5000</v>
      </c>
      <c r="I70" s="163">
        <f t="shared" si="1"/>
        <v>9.433962264150944</v>
      </c>
    </row>
    <row r="71" spans="1:9" ht="25.5">
      <c r="A71" s="170"/>
      <c r="B71" s="88" t="s">
        <v>100</v>
      </c>
      <c r="C71" s="6" t="s">
        <v>19</v>
      </c>
      <c r="D71" s="6" t="s">
        <v>31</v>
      </c>
      <c r="E71" s="6" t="s">
        <v>145</v>
      </c>
      <c r="F71" s="19" t="s">
        <v>98</v>
      </c>
      <c r="G71" s="71">
        <f>G72</f>
        <v>53000</v>
      </c>
      <c r="H71" s="71">
        <f>H72</f>
        <v>5000</v>
      </c>
      <c r="I71" s="163">
        <f t="shared" si="1"/>
        <v>9.433962264150944</v>
      </c>
    </row>
    <row r="72" spans="1:9" ht="38.25">
      <c r="A72" s="170"/>
      <c r="B72" s="89" t="s">
        <v>101</v>
      </c>
      <c r="C72" s="6" t="s">
        <v>19</v>
      </c>
      <c r="D72" s="6" t="s">
        <v>31</v>
      </c>
      <c r="E72" s="6" t="s">
        <v>145</v>
      </c>
      <c r="F72" s="19" t="s">
        <v>99</v>
      </c>
      <c r="G72" s="71">
        <v>53000</v>
      </c>
      <c r="H72" s="71">
        <v>5000</v>
      </c>
      <c r="I72" s="163">
        <f t="shared" si="1"/>
        <v>9.433962264150944</v>
      </c>
    </row>
    <row r="73" spans="1:9" ht="38.25">
      <c r="A73" s="170"/>
      <c r="B73" s="89" t="s">
        <v>149</v>
      </c>
      <c r="C73" s="6" t="s">
        <v>19</v>
      </c>
      <c r="D73" s="6" t="s">
        <v>31</v>
      </c>
      <c r="E73" s="6" t="s">
        <v>146</v>
      </c>
      <c r="F73" s="19"/>
      <c r="G73" s="71">
        <f>G74</f>
        <v>15000</v>
      </c>
      <c r="H73" s="71">
        <f>H74</f>
        <v>0</v>
      </c>
      <c r="I73" s="163">
        <f t="shared" si="1"/>
        <v>0</v>
      </c>
    </row>
    <row r="74" spans="1:9" ht="25.5">
      <c r="A74" s="170"/>
      <c r="B74" s="88" t="s">
        <v>100</v>
      </c>
      <c r="C74" s="6" t="s">
        <v>19</v>
      </c>
      <c r="D74" s="6" t="s">
        <v>31</v>
      </c>
      <c r="E74" s="6" t="s">
        <v>146</v>
      </c>
      <c r="F74" s="19" t="s">
        <v>98</v>
      </c>
      <c r="G74" s="71">
        <f>G75</f>
        <v>15000</v>
      </c>
      <c r="H74" s="71">
        <f>H75</f>
        <v>0</v>
      </c>
      <c r="I74" s="163">
        <f t="shared" si="1"/>
        <v>0</v>
      </c>
    </row>
    <row r="75" spans="1:9" ht="38.25">
      <c r="A75" s="170"/>
      <c r="B75" s="89" t="s">
        <v>101</v>
      </c>
      <c r="C75" s="6" t="s">
        <v>19</v>
      </c>
      <c r="D75" s="6" t="s">
        <v>31</v>
      </c>
      <c r="E75" s="6" t="s">
        <v>146</v>
      </c>
      <c r="F75" s="19" t="s">
        <v>99</v>
      </c>
      <c r="G75" s="71">
        <v>15000</v>
      </c>
      <c r="H75" s="71"/>
      <c r="I75" s="163">
        <f t="shared" si="1"/>
        <v>0</v>
      </c>
    </row>
    <row r="76" spans="1:9" ht="25.5">
      <c r="A76" s="170"/>
      <c r="B76" s="89" t="s">
        <v>150</v>
      </c>
      <c r="C76" s="6" t="s">
        <v>19</v>
      </c>
      <c r="D76" s="6" t="s">
        <v>31</v>
      </c>
      <c r="E76" s="6" t="s">
        <v>147</v>
      </c>
      <c r="F76" s="19"/>
      <c r="G76" s="71">
        <f>G77</f>
        <v>170000</v>
      </c>
      <c r="H76" s="71">
        <f>H77</f>
        <v>0</v>
      </c>
      <c r="I76" s="163">
        <f t="shared" si="1"/>
        <v>0</v>
      </c>
    </row>
    <row r="77" spans="1:9" ht="25.5">
      <c r="A77" s="170"/>
      <c r="B77" s="88" t="s">
        <v>100</v>
      </c>
      <c r="C77" s="6" t="s">
        <v>19</v>
      </c>
      <c r="D77" s="6" t="s">
        <v>31</v>
      </c>
      <c r="E77" s="6" t="s">
        <v>147</v>
      </c>
      <c r="F77" s="19" t="s">
        <v>98</v>
      </c>
      <c r="G77" s="71">
        <f>G78</f>
        <v>170000</v>
      </c>
      <c r="H77" s="71">
        <f>H78</f>
        <v>0</v>
      </c>
      <c r="I77" s="163">
        <f t="shared" si="1"/>
        <v>0</v>
      </c>
    </row>
    <row r="78" spans="1:9" ht="38.25">
      <c r="A78" s="170"/>
      <c r="B78" s="89" t="s">
        <v>101</v>
      </c>
      <c r="C78" s="6" t="s">
        <v>19</v>
      </c>
      <c r="D78" s="6" t="s">
        <v>31</v>
      </c>
      <c r="E78" s="6" t="s">
        <v>147</v>
      </c>
      <c r="F78" s="19" t="s">
        <v>99</v>
      </c>
      <c r="G78" s="71">
        <v>170000</v>
      </c>
      <c r="H78" s="71"/>
      <c r="I78" s="163">
        <f aca="true" t="shared" si="7" ref="I78:I144">H78/G78*100</f>
        <v>0</v>
      </c>
    </row>
    <row r="79" spans="1:9" ht="38.25">
      <c r="A79" s="170"/>
      <c r="B79" s="89" t="s">
        <v>151</v>
      </c>
      <c r="C79" s="6" t="s">
        <v>19</v>
      </c>
      <c r="D79" s="6" t="s">
        <v>31</v>
      </c>
      <c r="E79" s="6" t="s">
        <v>152</v>
      </c>
      <c r="F79" s="19"/>
      <c r="G79" s="71">
        <f>G80</f>
        <v>65000</v>
      </c>
      <c r="H79" s="71">
        <f>H80</f>
        <v>0</v>
      </c>
      <c r="I79" s="163">
        <f t="shared" si="7"/>
        <v>0</v>
      </c>
    </row>
    <row r="80" spans="1:9" ht="25.5">
      <c r="A80" s="170"/>
      <c r="B80" s="88" t="s">
        <v>100</v>
      </c>
      <c r="C80" s="6" t="s">
        <v>19</v>
      </c>
      <c r="D80" s="6" t="s">
        <v>31</v>
      </c>
      <c r="E80" s="6" t="s">
        <v>152</v>
      </c>
      <c r="F80" s="19" t="s">
        <v>98</v>
      </c>
      <c r="G80" s="71">
        <f>G81</f>
        <v>65000</v>
      </c>
      <c r="H80" s="71">
        <f>H81</f>
        <v>0</v>
      </c>
      <c r="I80" s="163">
        <f t="shared" si="7"/>
        <v>0</v>
      </c>
    </row>
    <row r="81" spans="1:9" ht="38.25">
      <c r="A81" s="170"/>
      <c r="B81" s="89" t="s">
        <v>101</v>
      </c>
      <c r="C81" s="6" t="s">
        <v>19</v>
      </c>
      <c r="D81" s="6" t="s">
        <v>31</v>
      </c>
      <c r="E81" s="6" t="s">
        <v>152</v>
      </c>
      <c r="F81" s="19" t="s">
        <v>99</v>
      </c>
      <c r="G81" s="71">
        <v>65000</v>
      </c>
      <c r="H81" s="71"/>
      <c r="I81" s="163">
        <f t="shared" si="7"/>
        <v>0</v>
      </c>
    </row>
    <row r="82" spans="1:9" ht="38.25">
      <c r="A82" s="170"/>
      <c r="B82" s="152" t="s">
        <v>184</v>
      </c>
      <c r="C82" s="6" t="s">
        <v>19</v>
      </c>
      <c r="D82" s="6" t="s">
        <v>31</v>
      </c>
      <c r="E82" s="6" t="s">
        <v>183</v>
      </c>
      <c r="F82" s="19"/>
      <c r="G82" s="71">
        <f aca="true" t="shared" si="8" ref="G82:H84">G83</f>
        <v>385700</v>
      </c>
      <c r="H82" s="74">
        <f t="shared" si="8"/>
        <v>108500</v>
      </c>
      <c r="I82" s="163">
        <f t="shared" si="7"/>
        <v>28.13067150635209</v>
      </c>
    </row>
    <row r="83" spans="1:9" ht="38.25">
      <c r="A83" s="170"/>
      <c r="B83" s="90" t="s">
        <v>109</v>
      </c>
      <c r="C83" s="6" t="s">
        <v>19</v>
      </c>
      <c r="D83" s="6" t="s">
        <v>31</v>
      </c>
      <c r="E83" s="6" t="s">
        <v>183</v>
      </c>
      <c r="F83" s="19" t="s">
        <v>106</v>
      </c>
      <c r="G83" s="71">
        <f t="shared" si="8"/>
        <v>385700</v>
      </c>
      <c r="H83" s="74">
        <f t="shared" si="8"/>
        <v>108500</v>
      </c>
      <c r="I83" s="163">
        <f t="shared" si="7"/>
        <v>28.13067150635209</v>
      </c>
    </row>
    <row r="84" spans="1:9" ht="12.75">
      <c r="A84" s="170"/>
      <c r="B84" s="153" t="s">
        <v>110</v>
      </c>
      <c r="C84" s="6" t="s">
        <v>19</v>
      </c>
      <c r="D84" s="6" t="s">
        <v>31</v>
      </c>
      <c r="E84" s="6" t="s">
        <v>183</v>
      </c>
      <c r="F84" s="19" t="s">
        <v>107</v>
      </c>
      <c r="G84" s="71">
        <f t="shared" si="8"/>
        <v>385700</v>
      </c>
      <c r="H84" s="74">
        <f t="shared" si="8"/>
        <v>108500</v>
      </c>
      <c r="I84" s="163">
        <f t="shared" si="7"/>
        <v>28.13067150635209</v>
      </c>
    </row>
    <row r="85" spans="1:9" ht="12.75">
      <c r="A85" s="171"/>
      <c r="B85" s="90" t="s">
        <v>26</v>
      </c>
      <c r="C85" s="6" t="s">
        <v>19</v>
      </c>
      <c r="D85" s="6" t="s">
        <v>31</v>
      </c>
      <c r="E85" s="6" t="s">
        <v>183</v>
      </c>
      <c r="F85" s="19" t="s">
        <v>108</v>
      </c>
      <c r="G85" s="71">
        <v>385700</v>
      </c>
      <c r="H85" s="71">
        <v>108500</v>
      </c>
      <c r="I85" s="163">
        <f t="shared" si="7"/>
        <v>28.13067150635209</v>
      </c>
    </row>
    <row r="86" spans="1:9" ht="25.5">
      <c r="A86" s="56"/>
      <c r="B86" s="90" t="s">
        <v>353</v>
      </c>
      <c r="C86" s="6" t="s">
        <v>19</v>
      </c>
      <c r="D86" s="6" t="s">
        <v>31</v>
      </c>
      <c r="E86" s="6" t="s">
        <v>352</v>
      </c>
      <c r="F86" s="19"/>
      <c r="G86" s="71">
        <f>G87</f>
        <v>100000</v>
      </c>
      <c r="H86" s="71">
        <f>H87</f>
        <v>100000</v>
      </c>
      <c r="I86" s="163">
        <f t="shared" si="7"/>
        <v>100</v>
      </c>
    </row>
    <row r="87" spans="1:9" ht="12.75">
      <c r="A87" s="56"/>
      <c r="B87" s="90" t="s">
        <v>289</v>
      </c>
      <c r="C87" s="6" t="s">
        <v>19</v>
      </c>
      <c r="D87" s="6" t="s">
        <v>31</v>
      </c>
      <c r="E87" s="6" t="s">
        <v>352</v>
      </c>
      <c r="F87" s="19" t="s">
        <v>20</v>
      </c>
      <c r="G87" s="71">
        <f>G88</f>
        <v>100000</v>
      </c>
      <c r="H87" s="71">
        <f>H88</f>
        <v>100000</v>
      </c>
      <c r="I87" s="163">
        <f t="shared" si="7"/>
        <v>100</v>
      </c>
    </row>
    <row r="88" spans="1:9" ht="12.75">
      <c r="A88" s="56"/>
      <c r="B88" s="90" t="s">
        <v>321</v>
      </c>
      <c r="C88" s="6" t="s">
        <v>19</v>
      </c>
      <c r="D88" s="6" t="s">
        <v>31</v>
      </c>
      <c r="E88" s="6" t="s">
        <v>352</v>
      </c>
      <c r="F88" s="19" t="s">
        <v>323</v>
      </c>
      <c r="G88" s="71">
        <v>100000</v>
      </c>
      <c r="H88" s="71">
        <v>100000</v>
      </c>
      <c r="I88" s="163">
        <f t="shared" si="7"/>
        <v>100</v>
      </c>
    </row>
    <row r="89" spans="1:9" ht="12.75">
      <c r="A89" s="56"/>
      <c r="B89" s="38"/>
      <c r="C89" s="5"/>
      <c r="D89" s="5"/>
      <c r="E89" s="22"/>
      <c r="F89" s="19"/>
      <c r="G89" s="70"/>
      <c r="H89" s="70"/>
      <c r="I89" s="163"/>
    </row>
    <row r="90" spans="1:9" ht="60">
      <c r="A90" s="33" t="s">
        <v>17</v>
      </c>
      <c r="B90" s="43" t="s">
        <v>55</v>
      </c>
      <c r="C90" s="8" t="s">
        <v>12</v>
      </c>
      <c r="D90" s="8" t="s">
        <v>31</v>
      </c>
      <c r="E90" s="8" t="s">
        <v>32</v>
      </c>
      <c r="F90" s="18"/>
      <c r="G90" s="69">
        <f>G91+G94</f>
        <v>30000</v>
      </c>
      <c r="H90" s="69">
        <f>H91+H94</f>
        <v>0</v>
      </c>
      <c r="I90" s="162">
        <f t="shared" si="7"/>
        <v>0</v>
      </c>
    </row>
    <row r="91" spans="1:9" ht="38.25">
      <c r="A91" s="176"/>
      <c r="B91" s="38" t="s">
        <v>56</v>
      </c>
      <c r="C91" s="6" t="s">
        <v>12</v>
      </c>
      <c r="D91" s="6" t="s">
        <v>31</v>
      </c>
      <c r="E91" s="6" t="s">
        <v>57</v>
      </c>
      <c r="F91" s="19"/>
      <c r="G91" s="71">
        <f>G92</f>
        <v>10000</v>
      </c>
      <c r="H91" s="71">
        <f>H92</f>
        <v>0</v>
      </c>
      <c r="I91" s="163">
        <f t="shared" si="7"/>
        <v>0</v>
      </c>
    </row>
    <row r="92" spans="1:9" ht="25.5">
      <c r="A92" s="179"/>
      <c r="B92" s="41" t="s">
        <v>100</v>
      </c>
      <c r="C92" s="6" t="s">
        <v>12</v>
      </c>
      <c r="D92" s="6" t="s">
        <v>31</v>
      </c>
      <c r="E92" s="6" t="s">
        <v>57</v>
      </c>
      <c r="F92" s="19" t="s">
        <v>98</v>
      </c>
      <c r="G92" s="71">
        <f>G93</f>
        <v>10000</v>
      </c>
      <c r="H92" s="71">
        <f>H93</f>
        <v>0</v>
      </c>
      <c r="I92" s="163">
        <f t="shared" si="7"/>
        <v>0</v>
      </c>
    </row>
    <row r="93" spans="1:9" ht="38.25">
      <c r="A93" s="179"/>
      <c r="B93" s="42" t="s">
        <v>101</v>
      </c>
      <c r="C93" s="6" t="s">
        <v>12</v>
      </c>
      <c r="D93" s="6" t="s">
        <v>31</v>
      </c>
      <c r="E93" s="6" t="s">
        <v>57</v>
      </c>
      <c r="F93" s="19" t="s">
        <v>99</v>
      </c>
      <c r="G93" s="71">
        <v>10000</v>
      </c>
      <c r="H93" s="71"/>
      <c r="I93" s="163">
        <f t="shared" si="7"/>
        <v>0</v>
      </c>
    </row>
    <row r="94" spans="1:9" ht="25.5">
      <c r="A94" s="179"/>
      <c r="B94" s="38" t="s">
        <v>58</v>
      </c>
      <c r="C94" s="6" t="s">
        <v>12</v>
      </c>
      <c r="D94" s="6" t="s">
        <v>31</v>
      </c>
      <c r="E94" s="6" t="s">
        <v>59</v>
      </c>
      <c r="F94" s="19"/>
      <c r="G94" s="71">
        <f>G95</f>
        <v>20000</v>
      </c>
      <c r="H94" s="71">
        <f>H95</f>
        <v>0</v>
      </c>
      <c r="I94" s="163">
        <f t="shared" si="7"/>
        <v>0</v>
      </c>
    </row>
    <row r="95" spans="1:9" ht="12.75">
      <c r="A95" s="179"/>
      <c r="B95" s="38" t="s">
        <v>125</v>
      </c>
      <c r="C95" s="6" t="s">
        <v>12</v>
      </c>
      <c r="D95" s="6" t="s">
        <v>31</v>
      </c>
      <c r="E95" s="6" t="s">
        <v>59</v>
      </c>
      <c r="F95" s="19" t="s">
        <v>123</v>
      </c>
      <c r="G95" s="71">
        <f>G96</f>
        <v>20000</v>
      </c>
      <c r="H95" s="71">
        <f>H96</f>
        <v>0</v>
      </c>
      <c r="I95" s="163">
        <f t="shared" si="7"/>
        <v>0</v>
      </c>
    </row>
    <row r="96" spans="1:9" ht="37.5" customHeight="1">
      <c r="A96" s="179"/>
      <c r="B96" s="39" t="s">
        <v>126</v>
      </c>
      <c r="C96" s="6" t="s">
        <v>12</v>
      </c>
      <c r="D96" s="6" t="s">
        <v>31</v>
      </c>
      <c r="E96" s="6" t="s">
        <v>59</v>
      </c>
      <c r="F96" s="19" t="s">
        <v>124</v>
      </c>
      <c r="G96" s="71">
        <v>20000</v>
      </c>
      <c r="H96" s="71"/>
      <c r="I96" s="163">
        <f t="shared" si="7"/>
        <v>0</v>
      </c>
    </row>
    <row r="97" spans="1:9" ht="12.75">
      <c r="A97" s="180"/>
      <c r="B97" s="38"/>
      <c r="C97" s="6"/>
      <c r="D97" s="6"/>
      <c r="E97" s="6"/>
      <c r="F97" s="19"/>
      <c r="G97" s="71"/>
      <c r="H97" s="71"/>
      <c r="I97" s="163"/>
    </row>
    <row r="98" spans="1:9" ht="43.5" customHeight="1">
      <c r="A98" s="33" t="s">
        <v>7</v>
      </c>
      <c r="B98" s="44" t="s">
        <v>60</v>
      </c>
      <c r="C98" s="8" t="s">
        <v>14</v>
      </c>
      <c r="D98" s="8" t="s">
        <v>31</v>
      </c>
      <c r="E98" s="8" t="s">
        <v>32</v>
      </c>
      <c r="F98" s="23"/>
      <c r="G98" s="69">
        <f aca="true" t="shared" si="9" ref="G98:H100">G99</f>
        <v>50000</v>
      </c>
      <c r="H98" s="69">
        <f t="shared" si="9"/>
        <v>0</v>
      </c>
      <c r="I98" s="162">
        <f t="shared" si="7"/>
        <v>0</v>
      </c>
    </row>
    <row r="99" spans="1:9" ht="12.75">
      <c r="A99" s="176"/>
      <c r="B99" s="38" t="s">
        <v>62</v>
      </c>
      <c r="C99" s="6" t="s">
        <v>14</v>
      </c>
      <c r="D99" s="6" t="s">
        <v>31</v>
      </c>
      <c r="E99" s="6" t="s">
        <v>61</v>
      </c>
      <c r="F99" s="19"/>
      <c r="G99" s="71">
        <f t="shared" si="9"/>
        <v>50000</v>
      </c>
      <c r="H99" s="71">
        <f t="shared" si="9"/>
        <v>0</v>
      </c>
      <c r="I99" s="163">
        <f t="shared" si="7"/>
        <v>0</v>
      </c>
    </row>
    <row r="100" spans="1:9" ht="25.5">
      <c r="A100" s="179"/>
      <c r="B100" s="41" t="s">
        <v>100</v>
      </c>
      <c r="C100" s="6" t="s">
        <v>14</v>
      </c>
      <c r="D100" s="6" t="s">
        <v>31</v>
      </c>
      <c r="E100" s="6" t="s">
        <v>61</v>
      </c>
      <c r="F100" s="19" t="s">
        <v>98</v>
      </c>
      <c r="G100" s="71">
        <f t="shared" si="9"/>
        <v>50000</v>
      </c>
      <c r="H100" s="71">
        <f t="shared" si="9"/>
        <v>0</v>
      </c>
      <c r="I100" s="163">
        <f t="shared" si="7"/>
        <v>0</v>
      </c>
    </row>
    <row r="101" spans="1:9" ht="38.25">
      <c r="A101" s="179"/>
      <c r="B101" s="42" t="s">
        <v>101</v>
      </c>
      <c r="C101" s="6" t="s">
        <v>14</v>
      </c>
      <c r="D101" s="6" t="s">
        <v>31</v>
      </c>
      <c r="E101" s="6" t="s">
        <v>61</v>
      </c>
      <c r="F101" s="19" t="s">
        <v>99</v>
      </c>
      <c r="G101" s="71">
        <v>50000</v>
      </c>
      <c r="H101" s="71"/>
      <c r="I101" s="163">
        <f t="shared" si="7"/>
        <v>0</v>
      </c>
    </row>
    <row r="102" spans="1:9" ht="12.75">
      <c r="A102" s="180"/>
      <c r="B102" s="38"/>
      <c r="C102" s="5"/>
      <c r="D102" s="5"/>
      <c r="E102" s="6"/>
      <c r="F102" s="19"/>
      <c r="G102" s="71"/>
      <c r="H102" s="71"/>
      <c r="I102" s="163"/>
    </row>
    <row r="103" spans="1:9" ht="63.75" customHeight="1">
      <c r="A103" s="33" t="s">
        <v>8</v>
      </c>
      <c r="B103" s="46" t="s">
        <v>64</v>
      </c>
      <c r="C103" s="9" t="s">
        <v>63</v>
      </c>
      <c r="D103" s="9" t="s">
        <v>31</v>
      </c>
      <c r="E103" s="8" t="s">
        <v>32</v>
      </c>
      <c r="F103" s="21"/>
      <c r="G103" s="70">
        <f>G104+G107+G110+G116+G113</f>
        <v>1434629</v>
      </c>
      <c r="H103" s="70">
        <f>H104+H107+H110+H116+H113</f>
        <v>0</v>
      </c>
      <c r="I103" s="162">
        <f t="shared" si="7"/>
        <v>0</v>
      </c>
    </row>
    <row r="104" spans="1:9" ht="12.75">
      <c r="A104" s="176"/>
      <c r="B104" s="38" t="s">
        <v>65</v>
      </c>
      <c r="C104" s="6" t="s">
        <v>63</v>
      </c>
      <c r="D104" s="6" t="s">
        <v>31</v>
      </c>
      <c r="E104" s="6" t="s">
        <v>66</v>
      </c>
      <c r="F104" s="19"/>
      <c r="G104" s="71">
        <f>G105</f>
        <v>183600</v>
      </c>
      <c r="H104" s="71">
        <f>H105</f>
        <v>0</v>
      </c>
      <c r="I104" s="163">
        <f t="shared" si="7"/>
        <v>0</v>
      </c>
    </row>
    <row r="105" spans="1:9" ht="25.5">
      <c r="A105" s="177"/>
      <c r="B105" s="38" t="s">
        <v>102</v>
      </c>
      <c r="C105" s="6" t="s">
        <v>63</v>
      </c>
      <c r="D105" s="6" t="s">
        <v>31</v>
      </c>
      <c r="E105" s="6" t="s">
        <v>66</v>
      </c>
      <c r="F105" s="19" t="s">
        <v>103</v>
      </c>
      <c r="G105" s="71">
        <f>G106</f>
        <v>183600</v>
      </c>
      <c r="H105" s="71">
        <f>H106</f>
        <v>0</v>
      </c>
      <c r="I105" s="163">
        <f t="shared" si="7"/>
        <v>0</v>
      </c>
    </row>
    <row r="106" spans="1:9" ht="25.5">
      <c r="A106" s="177"/>
      <c r="B106" s="38" t="s">
        <v>105</v>
      </c>
      <c r="C106" s="6" t="s">
        <v>63</v>
      </c>
      <c r="D106" s="6" t="s">
        <v>31</v>
      </c>
      <c r="E106" s="6" t="s">
        <v>66</v>
      </c>
      <c r="F106" s="19" t="s">
        <v>104</v>
      </c>
      <c r="G106" s="71">
        <v>183600</v>
      </c>
      <c r="H106" s="71"/>
      <c r="I106" s="163">
        <f t="shared" si="7"/>
        <v>0</v>
      </c>
    </row>
    <row r="107" spans="1:9" ht="25.5">
      <c r="A107" s="177"/>
      <c r="B107" s="47" t="s">
        <v>67</v>
      </c>
      <c r="C107" s="6" t="s">
        <v>63</v>
      </c>
      <c r="D107" s="6" t="s">
        <v>31</v>
      </c>
      <c r="E107" s="6" t="s">
        <v>68</v>
      </c>
      <c r="F107" s="19"/>
      <c r="G107" s="71">
        <f>G108</f>
        <v>61200</v>
      </c>
      <c r="H107" s="71">
        <f>H108</f>
        <v>0</v>
      </c>
      <c r="I107" s="163">
        <f t="shared" si="7"/>
        <v>0</v>
      </c>
    </row>
    <row r="108" spans="1:9" ht="25.5">
      <c r="A108" s="177"/>
      <c r="B108" s="38" t="s">
        <v>102</v>
      </c>
      <c r="C108" s="6" t="s">
        <v>63</v>
      </c>
      <c r="D108" s="6" t="s">
        <v>31</v>
      </c>
      <c r="E108" s="6" t="s">
        <v>68</v>
      </c>
      <c r="F108" s="19" t="s">
        <v>103</v>
      </c>
      <c r="G108" s="71">
        <f>G109</f>
        <v>61200</v>
      </c>
      <c r="H108" s="71">
        <f>H109</f>
        <v>0</v>
      </c>
      <c r="I108" s="163">
        <f t="shared" si="7"/>
        <v>0</v>
      </c>
    </row>
    <row r="109" spans="1:9" ht="25.5">
      <c r="A109" s="177"/>
      <c r="B109" s="38" t="s">
        <v>105</v>
      </c>
      <c r="C109" s="6" t="s">
        <v>63</v>
      </c>
      <c r="D109" s="6" t="s">
        <v>31</v>
      </c>
      <c r="E109" s="6" t="s">
        <v>68</v>
      </c>
      <c r="F109" s="19" t="s">
        <v>104</v>
      </c>
      <c r="G109" s="71">
        <v>61200</v>
      </c>
      <c r="H109" s="71"/>
      <c r="I109" s="163">
        <f t="shared" si="7"/>
        <v>0</v>
      </c>
    </row>
    <row r="110" spans="1:9" ht="51" hidden="1">
      <c r="A110" s="177"/>
      <c r="B110" s="38" t="s">
        <v>370</v>
      </c>
      <c r="C110" s="6" t="s">
        <v>63</v>
      </c>
      <c r="D110" s="6" t="s">
        <v>31</v>
      </c>
      <c r="E110" s="6" t="s">
        <v>349</v>
      </c>
      <c r="F110" s="19"/>
      <c r="G110" s="71">
        <f>G111</f>
        <v>0</v>
      </c>
      <c r="H110" s="71">
        <f>H111</f>
        <v>0</v>
      </c>
      <c r="I110" s="163" t="e">
        <f t="shared" si="7"/>
        <v>#DIV/0!</v>
      </c>
    </row>
    <row r="111" spans="1:9" ht="25.5" hidden="1">
      <c r="A111" s="177"/>
      <c r="B111" s="38" t="s">
        <v>102</v>
      </c>
      <c r="C111" s="6" t="s">
        <v>63</v>
      </c>
      <c r="D111" s="6" t="s">
        <v>31</v>
      </c>
      <c r="E111" s="6" t="s">
        <v>349</v>
      </c>
      <c r="F111" s="19" t="s">
        <v>103</v>
      </c>
      <c r="G111" s="71">
        <f>G112</f>
        <v>0</v>
      </c>
      <c r="H111" s="71">
        <f>H112</f>
        <v>0</v>
      </c>
      <c r="I111" s="163" t="e">
        <f t="shared" si="7"/>
        <v>#DIV/0!</v>
      </c>
    </row>
    <row r="112" spans="1:9" ht="25.5" hidden="1">
      <c r="A112" s="177"/>
      <c r="B112" s="38" t="s">
        <v>105</v>
      </c>
      <c r="C112" s="6" t="s">
        <v>63</v>
      </c>
      <c r="D112" s="6" t="s">
        <v>31</v>
      </c>
      <c r="E112" s="6" t="s">
        <v>349</v>
      </c>
      <c r="F112" s="19" t="s">
        <v>104</v>
      </c>
      <c r="G112" s="71"/>
      <c r="H112" s="71"/>
      <c r="I112" s="163" t="e">
        <f t="shared" si="7"/>
        <v>#DIV/0!</v>
      </c>
    </row>
    <row r="113" spans="1:9" ht="51">
      <c r="A113" s="177"/>
      <c r="B113" s="38" t="s">
        <v>366</v>
      </c>
      <c r="C113" s="6" t="s">
        <v>63</v>
      </c>
      <c r="D113" s="6" t="s">
        <v>31</v>
      </c>
      <c r="E113" s="6" t="s">
        <v>349</v>
      </c>
      <c r="F113" s="19"/>
      <c r="G113" s="71">
        <f>G114</f>
        <v>667829</v>
      </c>
      <c r="H113" s="71">
        <f>H114</f>
        <v>0</v>
      </c>
      <c r="I113" s="163">
        <f t="shared" si="7"/>
        <v>0</v>
      </c>
    </row>
    <row r="114" spans="1:9" ht="25.5">
      <c r="A114" s="177"/>
      <c r="B114" s="38" t="s">
        <v>102</v>
      </c>
      <c r="C114" s="6" t="s">
        <v>63</v>
      </c>
      <c r="D114" s="6" t="s">
        <v>31</v>
      </c>
      <c r="E114" s="6" t="s">
        <v>349</v>
      </c>
      <c r="F114" s="19" t="s">
        <v>103</v>
      </c>
      <c r="G114" s="71">
        <f>G115</f>
        <v>667829</v>
      </c>
      <c r="H114" s="71">
        <f>H115</f>
        <v>0</v>
      </c>
      <c r="I114" s="163">
        <f t="shared" si="7"/>
        <v>0</v>
      </c>
    </row>
    <row r="115" spans="1:9" ht="25.5">
      <c r="A115" s="177"/>
      <c r="B115" s="38" t="s">
        <v>105</v>
      </c>
      <c r="C115" s="6" t="s">
        <v>63</v>
      </c>
      <c r="D115" s="6" t="s">
        <v>31</v>
      </c>
      <c r="E115" s="6" t="s">
        <v>349</v>
      </c>
      <c r="F115" s="19" t="s">
        <v>104</v>
      </c>
      <c r="G115" s="71">
        <v>667829</v>
      </c>
      <c r="H115" s="71"/>
      <c r="I115" s="163">
        <f t="shared" si="7"/>
        <v>0</v>
      </c>
    </row>
    <row r="116" spans="1:9" ht="89.25">
      <c r="A116" s="177"/>
      <c r="B116" s="38" t="s">
        <v>351</v>
      </c>
      <c r="C116" s="6" t="s">
        <v>63</v>
      </c>
      <c r="D116" s="6" t="s">
        <v>31</v>
      </c>
      <c r="E116" s="6" t="s">
        <v>350</v>
      </c>
      <c r="F116" s="19"/>
      <c r="G116" s="71">
        <f>G117</f>
        <v>522000</v>
      </c>
      <c r="H116" s="71">
        <f>H117</f>
        <v>0</v>
      </c>
      <c r="I116" s="163">
        <f t="shared" si="7"/>
        <v>0</v>
      </c>
    </row>
    <row r="117" spans="1:9" ht="25.5">
      <c r="A117" s="177"/>
      <c r="B117" s="38" t="s">
        <v>102</v>
      </c>
      <c r="C117" s="6" t="s">
        <v>63</v>
      </c>
      <c r="D117" s="6" t="s">
        <v>31</v>
      </c>
      <c r="E117" s="6" t="s">
        <v>350</v>
      </c>
      <c r="F117" s="19" t="s">
        <v>103</v>
      </c>
      <c r="G117" s="71">
        <f>G118</f>
        <v>522000</v>
      </c>
      <c r="H117" s="71">
        <f>H118</f>
        <v>0</v>
      </c>
      <c r="I117" s="163">
        <f t="shared" si="7"/>
        <v>0</v>
      </c>
    </row>
    <row r="118" spans="1:9" ht="25.5">
      <c r="A118" s="177"/>
      <c r="B118" s="38" t="s">
        <v>105</v>
      </c>
      <c r="C118" s="6" t="s">
        <v>63</v>
      </c>
      <c r="D118" s="6" t="s">
        <v>31</v>
      </c>
      <c r="E118" s="6" t="s">
        <v>350</v>
      </c>
      <c r="F118" s="19" t="s">
        <v>104</v>
      </c>
      <c r="G118" s="71">
        <v>522000</v>
      </c>
      <c r="H118" s="71"/>
      <c r="I118" s="163">
        <f t="shared" si="7"/>
        <v>0</v>
      </c>
    </row>
    <row r="119" spans="1:9" ht="11.25" customHeight="1">
      <c r="A119" s="178"/>
      <c r="B119" s="47"/>
      <c r="C119" s="5"/>
      <c r="D119" s="5"/>
      <c r="E119" s="6"/>
      <c r="F119" s="19"/>
      <c r="G119" s="71"/>
      <c r="H119" s="71"/>
      <c r="I119" s="163"/>
    </row>
    <row r="120" spans="1:9" ht="75" customHeight="1">
      <c r="A120" s="33" t="s">
        <v>9</v>
      </c>
      <c r="B120" s="45" t="s">
        <v>69</v>
      </c>
      <c r="C120" s="24" t="s">
        <v>18</v>
      </c>
      <c r="D120" s="10" t="s">
        <v>31</v>
      </c>
      <c r="E120" s="24" t="s">
        <v>32</v>
      </c>
      <c r="F120" s="19"/>
      <c r="G120" s="70">
        <f>G121+G124</f>
        <v>720309.52</v>
      </c>
      <c r="H120" s="70">
        <f>H121+H124</f>
        <v>720309.52</v>
      </c>
      <c r="I120" s="162">
        <f t="shared" si="7"/>
        <v>100</v>
      </c>
    </row>
    <row r="121" spans="1:9" ht="38.25">
      <c r="A121" s="176"/>
      <c r="B121" s="38" t="s">
        <v>71</v>
      </c>
      <c r="C121" s="6" t="s">
        <v>18</v>
      </c>
      <c r="D121" s="6" t="s">
        <v>31</v>
      </c>
      <c r="E121" s="6" t="s">
        <v>70</v>
      </c>
      <c r="F121" s="19"/>
      <c r="G121" s="71">
        <f>G122</f>
        <v>244905.24</v>
      </c>
      <c r="H121" s="71">
        <f>H122</f>
        <v>244905.24</v>
      </c>
      <c r="I121" s="163">
        <f t="shared" si="7"/>
        <v>100</v>
      </c>
    </row>
    <row r="122" spans="1:9" ht="25.5">
      <c r="A122" s="177"/>
      <c r="B122" s="38" t="s">
        <v>102</v>
      </c>
      <c r="C122" s="6" t="s">
        <v>18</v>
      </c>
      <c r="D122" s="6" t="s">
        <v>31</v>
      </c>
      <c r="E122" s="6" t="s">
        <v>70</v>
      </c>
      <c r="F122" s="19" t="s">
        <v>103</v>
      </c>
      <c r="G122" s="71">
        <f>G123</f>
        <v>244905.24</v>
      </c>
      <c r="H122" s="71">
        <f>H123</f>
        <v>244905.24</v>
      </c>
      <c r="I122" s="163">
        <f t="shared" si="7"/>
        <v>100</v>
      </c>
    </row>
    <row r="123" spans="1:9" ht="25.5">
      <c r="A123" s="177"/>
      <c r="B123" s="38" t="s">
        <v>105</v>
      </c>
      <c r="C123" s="6" t="s">
        <v>18</v>
      </c>
      <c r="D123" s="6" t="s">
        <v>31</v>
      </c>
      <c r="E123" s="6" t="s">
        <v>70</v>
      </c>
      <c r="F123" s="19" t="s">
        <v>104</v>
      </c>
      <c r="G123" s="71">
        <v>244905.24</v>
      </c>
      <c r="H123" s="71">
        <v>244905.24</v>
      </c>
      <c r="I123" s="163">
        <f t="shared" si="7"/>
        <v>100</v>
      </c>
    </row>
    <row r="124" spans="1:9" ht="38.25">
      <c r="A124" s="177"/>
      <c r="B124" s="38" t="s">
        <v>71</v>
      </c>
      <c r="C124" s="6" t="s">
        <v>18</v>
      </c>
      <c r="D124" s="6" t="s">
        <v>31</v>
      </c>
      <c r="E124" s="6" t="s">
        <v>354</v>
      </c>
      <c r="F124" s="19"/>
      <c r="G124" s="71">
        <f>G125</f>
        <v>475404.28</v>
      </c>
      <c r="H124" s="71">
        <f>H125</f>
        <v>475404.28</v>
      </c>
      <c r="I124" s="163">
        <f t="shared" si="7"/>
        <v>100</v>
      </c>
    </row>
    <row r="125" spans="1:9" ht="25.5">
      <c r="A125" s="177"/>
      <c r="B125" s="38" t="s">
        <v>102</v>
      </c>
      <c r="C125" s="6" t="s">
        <v>18</v>
      </c>
      <c r="D125" s="6" t="s">
        <v>31</v>
      </c>
      <c r="E125" s="6" t="s">
        <v>354</v>
      </c>
      <c r="F125" s="19" t="s">
        <v>103</v>
      </c>
      <c r="G125" s="71">
        <f>G126</f>
        <v>475404.28</v>
      </c>
      <c r="H125" s="71">
        <f>H126</f>
        <v>475404.28</v>
      </c>
      <c r="I125" s="163">
        <f t="shared" si="7"/>
        <v>100</v>
      </c>
    </row>
    <row r="126" spans="1:9" ht="38.25">
      <c r="A126" s="177"/>
      <c r="B126" s="38" t="s">
        <v>71</v>
      </c>
      <c r="C126" s="6" t="s">
        <v>18</v>
      </c>
      <c r="D126" s="6" t="s">
        <v>31</v>
      </c>
      <c r="E126" s="6" t="s">
        <v>354</v>
      </c>
      <c r="F126" s="19" t="s">
        <v>104</v>
      </c>
      <c r="G126" s="71">
        <v>475404.28</v>
      </c>
      <c r="H126" s="71">
        <v>475404.28</v>
      </c>
      <c r="I126" s="163">
        <f t="shared" si="7"/>
        <v>100</v>
      </c>
    </row>
    <row r="127" spans="1:9" ht="12.75">
      <c r="A127" s="178"/>
      <c r="B127" s="47"/>
      <c r="C127" s="5"/>
      <c r="D127" s="5"/>
      <c r="E127" s="6"/>
      <c r="F127" s="19"/>
      <c r="G127" s="71"/>
      <c r="H127" s="71"/>
      <c r="I127" s="163"/>
    </row>
    <row r="128" spans="1:9" ht="59.25" customHeight="1">
      <c r="A128" s="33" t="s">
        <v>10</v>
      </c>
      <c r="B128" s="48" t="s">
        <v>130</v>
      </c>
      <c r="C128" s="8" t="s">
        <v>131</v>
      </c>
      <c r="D128" s="8" t="s">
        <v>31</v>
      </c>
      <c r="E128" s="8" t="s">
        <v>32</v>
      </c>
      <c r="F128" s="18"/>
      <c r="G128" s="69">
        <f>G136+G150+G129</f>
        <v>16709732.469999999</v>
      </c>
      <c r="H128" s="69">
        <f>H136+H150+H129</f>
        <v>335884.06</v>
      </c>
      <c r="I128" s="162">
        <f t="shared" si="7"/>
        <v>2.0101103390077197</v>
      </c>
    </row>
    <row r="129" spans="1:9" ht="30" customHeight="1">
      <c r="A129" s="35" t="s">
        <v>341</v>
      </c>
      <c r="B129" s="49" t="s">
        <v>167</v>
      </c>
      <c r="C129" s="7" t="s">
        <v>131</v>
      </c>
      <c r="D129" s="7" t="s">
        <v>6</v>
      </c>
      <c r="E129" s="7" t="s">
        <v>32</v>
      </c>
      <c r="F129" s="21"/>
      <c r="G129" s="70">
        <f>G130+G133</f>
        <v>714700</v>
      </c>
      <c r="H129" s="70">
        <f>H130+H133</f>
        <v>217500</v>
      </c>
      <c r="I129" s="163">
        <f t="shared" si="7"/>
        <v>30.432349237442285</v>
      </c>
    </row>
    <row r="130" spans="1:9" ht="27.75" customHeight="1">
      <c r="A130" s="73"/>
      <c r="B130" s="39" t="s">
        <v>169</v>
      </c>
      <c r="C130" s="6" t="s">
        <v>131</v>
      </c>
      <c r="D130" s="6" t="s">
        <v>6</v>
      </c>
      <c r="E130" s="6" t="s">
        <v>168</v>
      </c>
      <c r="F130" s="19"/>
      <c r="G130" s="71">
        <f>G131</f>
        <v>403620</v>
      </c>
      <c r="H130" s="71">
        <f>H131</f>
        <v>85500</v>
      </c>
      <c r="I130" s="163">
        <f t="shared" si="7"/>
        <v>21.183291214508696</v>
      </c>
    </row>
    <row r="131" spans="1:9" ht="26.25" customHeight="1">
      <c r="A131" s="73"/>
      <c r="B131" s="41" t="s">
        <v>100</v>
      </c>
      <c r="C131" s="6" t="s">
        <v>131</v>
      </c>
      <c r="D131" s="6" t="s">
        <v>6</v>
      </c>
      <c r="E131" s="6" t="s">
        <v>168</v>
      </c>
      <c r="F131" s="19" t="s">
        <v>98</v>
      </c>
      <c r="G131" s="71">
        <f>G132</f>
        <v>403620</v>
      </c>
      <c r="H131" s="71">
        <f>H132</f>
        <v>85500</v>
      </c>
      <c r="I131" s="163">
        <f t="shared" si="7"/>
        <v>21.183291214508696</v>
      </c>
    </row>
    <row r="132" spans="1:9" ht="42" customHeight="1">
      <c r="A132" s="73"/>
      <c r="B132" s="42" t="s">
        <v>101</v>
      </c>
      <c r="C132" s="6" t="s">
        <v>131</v>
      </c>
      <c r="D132" s="6" t="s">
        <v>6</v>
      </c>
      <c r="E132" s="6" t="s">
        <v>168</v>
      </c>
      <c r="F132" s="19" t="s">
        <v>99</v>
      </c>
      <c r="G132" s="71">
        <v>403620</v>
      </c>
      <c r="H132" s="71">
        <v>85500</v>
      </c>
      <c r="I132" s="163">
        <f t="shared" si="7"/>
        <v>21.183291214508696</v>
      </c>
    </row>
    <row r="133" spans="1:9" ht="27" customHeight="1">
      <c r="A133" s="73"/>
      <c r="B133" s="42" t="s">
        <v>317</v>
      </c>
      <c r="C133" s="6" t="s">
        <v>131</v>
      </c>
      <c r="D133" s="6" t="s">
        <v>6</v>
      </c>
      <c r="E133" s="6" t="s">
        <v>316</v>
      </c>
      <c r="F133" s="19"/>
      <c r="G133" s="71">
        <f>G134</f>
        <v>311080</v>
      </c>
      <c r="H133" s="71">
        <f>H134</f>
        <v>132000</v>
      </c>
      <c r="I133" s="163">
        <f t="shared" si="7"/>
        <v>42.432814710042436</v>
      </c>
    </row>
    <row r="134" spans="1:9" ht="23.25" customHeight="1">
      <c r="A134" s="73"/>
      <c r="B134" s="41" t="s">
        <v>100</v>
      </c>
      <c r="C134" s="6" t="s">
        <v>131</v>
      </c>
      <c r="D134" s="6" t="s">
        <v>6</v>
      </c>
      <c r="E134" s="6" t="s">
        <v>316</v>
      </c>
      <c r="F134" s="19" t="s">
        <v>98</v>
      </c>
      <c r="G134" s="71">
        <f>G135</f>
        <v>311080</v>
      </c>
      <c r="H134" s="71">
        <f>H135</f>
        <v>132000</v>
      </c>
      <c r="I134" s="163">
        <f t="shared" si="7"/>
        <v>42.432814710042436</v>
      </c>
    </row>
    <row r="135" spans="1:9" ht="38.25" customHeight="1">
      <c r="A135" s="73"/>
      <c r="B135" s="42" t="s">
        <v>101</v>
      </c>
      <c r="C135" s="6" t="s">
        <v>131</v>
      </c>
      <c r="D135" s="6" t="s">
        <v>6</v>
      </c>
      <c r="E135" s="6" t="s">
        <v>316</v>
      </c>
      <c r="F135" s="19" t="s">
        <v>99</v>
      </c>
      <c r="G135" s="71">
        <v>311080</v>
      </c>
      <c r="H135" s="71">
        <v>132000</v>
      </c>
      <c r="I135" s="163">
        <f t="shared" si="7"/>
        <v>42.432814710042436</v>
      </c>
    </row>
    <row r="136" spans="1:9" ht="12.75">
      <c r="A136" s="35" t="s">
        <v>342</v>
      </c>
      <c r="B136" s="49" t="s">
        <v>132</v>
      </c>
      <c r="C136" s="7" t="s">
        <v>131</v>
      </c>
      <c r="D136" s="7" t="s">
        <v>17</v>
      </c>
      <c r="E136" s="7" t="s">
        <v>32</v>
      </c>
      <c r="F136" s="19"/>
      <c r="G136" s="70">
        <f>G137+G143+G146</f>
        <v>15006716.469999999</v>
      </c>
      <c r="H136" s="70">
        <f>H137+H143+H146</f>
        <v>99879.06</v>
      </c>
      <c r="I136" s="162">
        <f t="shared" si="7"/>
        <v>0.6655623846806776</v>
      </c>
    </row>
    <row r="137" spans="1:9" ht="25.5">
      <c r="A137" s="59"/>
      <c r="B137" s="39" t="s">
        <v>134</v>
      </c>
      <c r="C137" s="6" t="s">
        <v>131</v>
      </c>
      <c r="D137" s="6" t="s">
        <v>17</v>
      </c>
      <c r="E137" s="6" t="s">
        <v>133</v>
      </c>
      <c r="F137" s="19"/>
      <c r="G137" s="71">
        <f>G138+G140</f>
        <v>13624216.469999999</v>
      </c>
      <c r="H137" s="74">
        <f>H138+H140</f>
        <v>99879.06</v>
      </c>
      <c r="I137" s="163">
        <f t="shared" si="7"/>
        <v>0.7330994792979827</v>
      </c>
    </row>
    <row r="138" spans="1:9" ht="38.25">
      <c r="A138" s="59"/>
      <c r="B138" s="39" t="s">
        <v>137</v>
      </c>
      <c r="C138" s="6" t="s">
        <v>131</v>
      </c>
      <c r="D138" s="6" t="s">
        <v>17</v>
      </c>
      <c r="E138" s="6" t="s">
        <v>133</v>
      </c>
      <c r="F138" s="19" t="s">
        <v>135</v>
      </c>
      <c r="G138" s="71">
        <f>G139</f>
        <v>6051864.029999999</v>
      </c>
      <c r="H138" s="71">
        <f>H139</f>
        <v>0</v>
      </c>
      <c r="I138" s="163">
        <f t="shared" si="7"/>
        <v>0</v>
      </c>
    </row>
    <row r="139" spans="1:9" ht="12.75">
      <c r="A139" s="59"/>
      <c r="B139" s="39" t="s">
        <v>138</v>
      </c>
      <c r="C139" s="6" t="s">
        <v>131</v>
      </c>
      <c r="D139" s="6" t="s">
        <v>17</v>
      </c>
      <c r="E139" s="6" t="s">
        <v>133</v>
      </c>
      <c r="F139" s="19" t="s">
        <v>136</v>
      </c>
      <c r="G139" s="71">
        <v>6051864.029999999</v>
      </c>
      <c r="H139" s="71"/>
      <c r="I139" s="163">
        <f t="shared" si="7"/>
        <v>0</v>
      </c>
    </row>
    <row r="140" spans="1:9" ht="38.25">
      <c r="A140" s="62"/>
      <c r="B140" s="39" t="s">
        <v>109</v>
      </c>
      <c r="C140" s="6" t="s">
        <v>131</v>
      </c>
      <c r="D140" s="6" t="s">
        <v>17</v>
      </c>
      <c r="E140" s="6" t="s">
        <v>133</v>
      </c>
      <c r="F140" s="19" t="s">
        <v>106</v>
      </c>
      <c r="G140" s="71">
        <f>G141</f>
        <v>7572352.44</v>
      </c>
      <c r="H140" s="74">
        <f>H141</f>
        <v>99879.06</v>
      </c>
      <c r="I140" s="163">
        <f t="shared" si="7"/>
        <v>1.318996451781634</v>
      </c>
    </row>
    <row r="141" spans="1:9" ht="12.75">
      <c r="A141" s="62"/>
      <c r="B141" s="60" t="s">
        <v>110</v>
      </c>
      <c r="C141" s="6" t="s">
        <v>131</v>
      </c>
      <c r="D141" s="6" t="s">
        <v>17</v>
      </c>
      <c r="E141" s="6" t="s">
        <v>133</v>
      </c>
      <c r="F141" s="19" t="s">
        <v>107</v>
      </c>
      <c r="G141" s="71">
        <f>G142</f>
        <v>7572352.44</v>
      </c>
      <c r="H141" s="74">
        <f>H142</f>
        <v>99879.06</v>
      </c>
      <c r="I141" s="163">
        <f t="shared" si="7"/>
        <v>1.318996451781634</v>
      </c>
    </row>
    <row r="142" spans="1:9" ht="12.75">
      <c r="A142" s="62"/>
      <c r="B142" s="39" t="s">
        <v>26</v>
      </c>
      <c r="C142" s="6" t="s">
        <v>131</v>
      </c>
      <c r="D142" s="6" t="s">
        <v>17</v>
      </c>
      <c r="E142" s="6" t="s">
        <v>133</v>
      </c>
      <c r="F142" s="19" t="s">
        <v>108</v>
      </c>
      <c r="G142" s="71">
        <v>7572352.44</v>
      </c>
      <c r="H142" s="71">
        <v>99879.06</v>
      </c>
      <c r="I142" s="163">
        <f t="shared" si="7"/>
        <v>1.318996451781634</v>
      </c>
    </row>
    <row r="143" spans="1:9" ht="25.5">
      <c r="A143" s="59"/>
      <c r="B143" s="90" t="s">
        <v>347</v>
      </c>
      <c r="C143" s="6" t="s">
        <v>131</v>
      </c>
      <c r="D143" s="6" t="s">
        <v>17</v>
      </c>
      <c r="E143" s="6" t="s">
        <v>348</v>
      </c>
      <c r="F143" s="19"/>
      <c r="G143" s="71">
        <f>G144</f>
        <v>140000</v>
      </c>
      <c r="H143" s="71">
        <f>H144</f>
        <v>0</v>
      </c>
      <c r="I143" s="163">
        <f t="shared" si="7"/>
        <v>0</v>
      </c>
    </row>
    <row r="144" spans="1:9" ht="38.25">
      <c r="A144" s="59"/>
      <c r="B144" s="39" t="s">
        <v>137</v>
      </c>
      <c r="C144" s="6" t="s">
        <v>131</v>
      </c>
      <c r="D144" s="6" t="s">
        <v>17</v>
      </c>
      <c r="E144" s="6" t="s">
        <v>348</v>
      </c>
      <c r="F144" s="19" t="s">
        <v>135</v>
      </c>
      <c r="G144" s="71">
        <f>G145</f>
        <v>140000</v>
      </c>
      <c r="H144" s="71">
        <f>H145</f>
        <v>0</v>
      </c>
      <c r="I144" s="163">
        <f t="shared" si="7"/>
        <v>0</v>
      </c>
    </row>
    <row r="145" spans="1:9" ht="12.75">
      <c r="A145" s="59"/>
      <c r="B145" s="39" t="s">
        <v>138</v>
      </c>
      <c r="C145" s="6" t="s">
        <v>131</v>
      </c>
      <c r="D145" s="6" t="s">
        <v>17</v>
      </c>
      <c r="E145" s="6" t="s">
        <v>348</v>
      </c>
      <c r="F145" s="19" t="s">
        <v>136</v>
      </c>
      <c r="G145" s="71">
        <v>140000</v>
      </c>
      <c r="H145" s="71"/>
      <c r="I145" s="163">
        <f aca="true" t="shared" si="10" ref="I145:I208">H145/G145*100</f>
        <v>0</v>
      </c>
    </row>
    <row r="146" spans="1:9" ht="25.5">
      <c r="A146" s="59"/>
      <c r="B146" s="39" t="s">
        <v>334</v>
      </c>
      <c r="C146" s="6" t="s">
        <v>131</v>
      </c>
      <c r="D146" s="6" t="s">
        <v>17</v>
      </c>
      <c r="E146" s="6" t="s">
        <v>333</v>
      </c>
      <c r="F146" s="19"/>
      <c r="G146" s="71">
        <f>G147</f>
        <v>1242500</v>
      </c>
      <c r="H146" s="71">
        <f>H147</f>
        <v>0</v>
      </c>
      <c r="I146" s="163">
        <f t="shared" si="10"/>
        <v>0</v>
      </c>
    </row>
    <row r="147" spans="1:9" ht="38.25">
      <c r="A147" s="59"/>
      <c r="B147" s="39" t="s">
        <v>137</v>
      </c>
      <c r="C147" s="6" t="s">
        <v>131</v>
      </c>
      <c r="D147" s="6" t="s">
        <v>17</v>
      </c>
      <c r="E147" s="6" t="s">
        <v>333</v>
      </c>
      <c r="F147" s="19" t="s">
        <v>135</v>
      </c>
      <c r="G147" s="71">
        <f>G148</f>
        <v>1242500</v>
      </c>
      <c r="H147" s="71">
        <f>H148</f>
        <v>0</v>
      </c>
      <c r="I147" s="163">
        <f t="shared" si="10"/>
        <v>0</v>
      </c>
    </row>
    <row r="148" spans="1:9" ht="12.75">
      <c r="A148" s="59"/>
      <c r="B148" s="39" t="s">
        <v>138</v>
      </c>
      <c r="C148" s="6" t="s">
        <v>131</v>
      </c>
      <c r="D148" s="6" t="s">
        <v>17</v>
      </c>
      <c r="E148" s="6" t="s">
        <v>333</v>
      </c>
      <c r="F148" s="19" t="s">
        <v>136</v>
      </c>
      <c r="G148" s="71">
        <v>1242500</v>
      </c>
      <c r="H148" s="71"/>
      <c r="I148" s="163">
        <f t="shared" si="10"/>
        <v>0</v>
      </c>
    </row>
    <row r="149" spans="1:9" ht="12.75">
      <c r="A149" s="59"/>
      <c r="B149" s="39"/>
      <c r="C149" s="6"/>
      <c r="D149" s="6"/>
      <c r="E149" s="6"/>
      <c r="F149" s="19"/>
      <c r="G149" s="71"/>
      <c r="H149" s="71"/>
      <c r="I149" s="163"/>
    </row>
    <row r="150" spans="1:9" ht="12.75">
      <c r="A150" s="58" t="s">
        <v>343</v>
      </c>
      <c r="B150" s="49" t="s">
        <v>165</v>
      </c>
      <c r="C150" s="7" t="s">
        <v>131</v>
      </c>
      <c r="D150" s="7" t="s">
        <v>7</v>
      </c>
      <c r="E150" s="7" t="s">
        <v>32</v>
      </c>
      <c r="F150" s="21"/>
      <c r="G150" s="70">
        <f>G154+G151</f>
        <v>988316</v>
      </c>
      <c r="H150" s="30">
        <f>H154+H151</f>
        <v>18505</v>
      </c>
      <c r="I150" s="162">
        <f t="shared" si="10"/>
        <v>1.8723768511285863</v>
      </c>
    </row>
    <row r="151" spans="1:9" ht="38.25">
      <c r="A151" s="67"/>
      <c r="B151" s="39" t="s">
        <v>171</v>
      </c>
      <c r="C151" s="6" t="s">
        <v>131</v>
      </c>
      <c r="D151" s="6" t="s">
        <v>7</v>
      </c>
      <c r="E151" s="6" t="s">
        <v>170</v>
      </c>
      <c r="F151" s="19"/>
      <c r="G151" s="71">
        <f>G152</f>
        <v>138316</v>
      </c>
      <c r="H151" s="74">
        <f>H152</f>
        <v>18505</v>
      </c>
      <c r="I151" s="163">
        <f t="shared" si="10"/>
        <v>13.37878481159085</v>
      </c>
    </row>
    <row r="152" spans="1:9" ht="38.25" customHeight="1">
      <c r="A152" s="67"/>
      <c r="B152" s="39" t="s">
        <v>137</v>
      </c>
      <c r="C152" s="6" t="s">
        <v>131</v>
      </c>
      <c r="D152" s="6" t="s">
        <v>7</v>
      </c>
      <c r="E152" s="6" t="s">
        <v>170</v>
      </c>
      <c r="F152" s="19" t="s">
        <v>135</v>
      </c>
      <c r="G152" s="71">
        <f>G153</f>
        <v>138316</v>
      </c>
      <c r="H152" s="74">
        <f>H153</f>
        <v>18505</v>
      </c>
      <c r="I152" s="163">
        <f t="shared" si="10"/>
        <v>13.37878481159085</v>
      </c>
    </row>
    <row r="153" spans="1:9" ht="12.75">
      <c r="A153" s="67"/>
      <c r="B153" s="39" t="s">
        <v>138</v>
      </c>
      <c r="C153" s="6" t="s">
        <v>131</v>
      </c>
      <c r="D153" s="6" t="s">
        <v>7</v>
      </c>
      <c r="E153" s="6" t="s">
        <v>170</v>
      </c>
      <c r="F153" s="19" t="s">
        <v>136</v>
      </c>
      <c r="G153" s="71">
        <v>138316</v>
      </c>
      <c r="H153" s="71">
        <v>18505</v>
      </c>
      <c r="I153" s="163">
        <f t="shared" si="10"/>
        <v>13.37878481159085</v>
      </c>
    </row>
    <row r="154" spans="1:9" ht="38.25">
      <c r="A154" s="62"/>
      <c r="B154" s="39" t="s">
        <v>166</v>
      </c>
      <c r="C154" s="6" t="s">
        <v>131</v>
      </c>
      <c r="D154" s="6" t="s">
        <v>7</v>
      </c>
      <c r="E154" s="6" t="s">
        <v>164</v>
      </c>
      <c r="F154" s="19"/>
      <c r="G154" s="71">
        <f>G155</f>
        <v>850000</v>
      </c>
      <c r="H154" s="71">
        <f>H155</f>
        <v>0</v>
      </c>
      <c r="I154" s="163">
        <f t="shared" si="10"/>
        <v>0</v>
      </c>
    </row>
    <row r="155" spans="1:9" ht="38.25">
      <c r="A155" s="59"/>
      <c r="B155" s="39" t="s">
        <v>137</v>
      </c>
      <c r="C155" s="6" t="s">
        <v>131</v>
      </c>
      <c r="D155" s="6" t="s">
        <v>7</v>
      </c>
      <c r="E155" s="6" t="s">
        <v>164</v>
      </c>
      <c r="F155" s="19" t="s">
        <v>135</v>
      </c>
      <c r="G155" s="71">
        <f>G156</f>
        <v>850000</v>
      </c>
      <c r="H155" s="71">
        <f>H156</f>
        <v>0</v>
      </c>
      <c r="I155" s="163">
        <f t="shared" si="10"/>
        <v>0</v>
      </c>
    </row>
    <row r="156" spans="1:9" ht="12.75">
      <c r="A156" s="59"/>
      <c r="B156" s="39" t="s">
        <v>138</v>
      </c>
      <c r="C156" s="6" t="s">
        <v>131</v>
      </c>
      <c r="D156" s="6" t="s">
        <v>7</v>
      </c>
      <c r="E156" s="6" t="s">
        <v>164</v>
      </c>
      <c r="F156" s="19" t="s">
        <v>136</v>
      </c>
      <c r="G156" s="71">
        <v>850000</v>
      </c>
      <c r="H156" s="71"/>
      <c r="I156" s="163">
        <f t="shared" si="10"/>
        <v>0</v>
      </c>
    </row>
    <row r="157" spans="1:9" ht="12.75">
      <c r="A157" s="59"/>
      <c r="B157" s="39"/>
      <c r="C157" s="6"/>
      <c r="D157" s="6"/>
      <c r="E157" s="6"/>
      <c r="F157" s="19"/>
      <c r="G157" s="71"/>
      <c r="H157" s="71"/>
      <c r="I157" s="163"/>
    </row>
    <row r="158" spans="1:9" ht="91.5" customHeight="1">
      <c r="A158" s="33" t="s">
        <v>21</v>
      </c>
      <c r="B158" s="48" t="s">
        <v>139</v>
      </c>
      <c r="C158" s="8" t="s">
        <v>140</v>
      </c>
      <c r="D158" s="8" t="s">
        <v>31</v>
      </c>
      <c r="E158" s="8" t="s">
        <v>32</v>
      </c>
      <c r="F158" s="18"/>
      <c r="G158" s="69">
        <f>G159+G162</f>
        <v>363409.89</v>
      </c>
      <c r="H158" s="69">
        <f>H159+H162</f>
        <v>270000</v>
      </c>
      <c r="I158" s="162">
        <f t="shared" si="10"/>
        <v>74.29627190388241</v>
      </c>
    </row>
    <row r="159" spans="1:9" ht="72" customHeight="1">
      <c r="A159" s="176"/>
      <c r="B159" s="39" t="s">
        <v>141</v>
      </c>
      <c r="C159" s="6" t="s">
        <v>140</v>
      </c>
      <c r="D159" s="6" t="s">
        <v>31</v>
      </c>
      <c r="E159" s="6" t="s">
        <v>142</v>
      </c>
      <c r="F159" s="19"/>
      <c r="G159" s="71">
        <f>G160</f>
        <v>341150.89</v>
      </c>
      <c r="H159" s="71">
        <f>H160</f>
        <v>270000</v>
      </c>
      <c r="I159" s="163">
        <f t="shared" si="10"/>
        <v>79.14386505044733</v>
      </c>
    </row>
    <row r="160" spans="1:9" ht="25.5">
      <c r="A160" s="179"/>
      <c r="B160" s="41" t="s">
        <v>100</v>
      </c>
      <c r="C160" s="6" t="s">
        <v>140</v>
      </c>
      <c r="D160" s="6" t="s">
        <v>31</v>
      </c>
      <c r="E160" s="6" t="s">
        <v>142</v>
      </c>
      <c r="F160" s="19" t="s">
        <v>98</v>
      </c>
      <c r="G160" s="71">
        <f>G161</f>
        <v>341150.89</v>
      </c>
      <c r="H160" s="71">
        <f>H161</f>
        <v>270000</v>
      </c>
      <c r="I160" s="163">
        <f t="shared" si="10"/>
        <v>79.14386505044733</v>
      </c>
    </row>
    <row r="161" spans="1:9" ht="38.25">
      <c r="A161" s="179"/>
      <c r="B161" s="42" t="s">
        <v>101</v>
      </c>
      <c r="C161" s="6" t="s">
        <v>140</v>
      </c>
      <c r="D161" s="6" t="s">
        <v>31</v>
      </c>
      <c r="E161" s="6" t="s">
        <v>142</v>
      </c>
      <c r="F161" s="19" t="s">
        <v>99</v>
      </c>
      <c r="G161" s="71">
        <v>341150.89</v>
      </c>
      <c r="H161" s="71">
        <v>270000</v>
      </c>
      <c r="I161" s="163">
        <f t="shared" si="10"/>
        <v>79.14386505044733</v>
      </c>
    </row>
    <row r="162" spans="1:9" ht="51">
      <c r="A162" s="179"/>
      <c r="B162" s="42" t="s">
        <v>356</v>
      </c>
      <c r="C162" s="6" t="s">
        <v>140</v>
      </c>
      <c r="D162" s="6" t="s">
        <v>31</v>
      </c>
      <c r="E162" s="6" t="s">
        <v>355</v>
      </c>
      <c r="F162" s="19"/>
      <c r="G162" s="71">
        <f>G163</f>
        <v>22259</v>
      </c>
      <c r="H162" s="71">
        <f>H163</f>
        <v>0</v>
      </c>
      <c r="I162" s="163">
        <f t="shared" si="10"/>
        <v>0</v>
      </c>
    </row>
    <row r="163" spans="1:9" ht="25.5">
      <c r="A163" s="179"/>
      <c r="B163" s="41" t="s">
        <v>100</v>
      </c>
      <c r="C163" s="6" t="s">
        <v>140</v>
      </c>
      <c r="D163" s="6" t="s">
        <v>31</v>
      </c>
      <c r="E163" s="6" t="s">
        <v>355</v>
      </c>
      <c r="F163" s="19" t="s">
        <v>98</v>
      </c>
      <c r="G163" s="71">
        <f>G164</f>
        <v>22259</v>
      </c>
      <c r="H163" s="71">
        <f>H164</f>
        <v>0</v>
      </c>
      <c r="I163" s="163">
        <f t="shared" si="10"/>
        <v>0</v>
      </c>
    </row>
    <row r="164" spans="1:9" ht="38.25">
      <c r="A164" s="179"/>
      <c r="B164" s="42" t="s">
        <v>101</v>
      </c>
      <c r="C164" s="6" t="s">
        <v>140</v>
      </c>
      <c r="D164" s="6" t="s">
        <v>31</v>
      </c>
      <c r="E164" s="6" t="s">
        <v>355</v>
      </c>
      <c r="F164" s="19" t="s">
        <v>99</v>
      </c>
      <c r="G164" s="71">
        <v>22259</v>
      </c>
      <c r="H164" s="71"/>
      <c r="I164" s="163">
        <f t="shared" si="10"/>
        <v>0</v>
      </c>
    </row>
    <row r="165" spans="1:9" ht="12.75">
      <c r="A165" s="180"/>
      <c r="B165" s="47"/>
      <c r="C165" s="6"/>
      <c r="D165" s="6"/>
      <c r="E165" s="6"/>
      <c r="F165" s="19"/>
      <c r="G165" s="71"/>
      <c r="H165" s="71"/>
      <c r="I165" s="163"/>
    </row>
    <row r="166" spans="1:9" ht="58.5" customHeight="1">
      <c r="A166" s="33" t="s">
        <v>22</v>
      </c>
      <c r="B166" s="50" t="s">
        <v>72</v>
      </c>
      <c r="C166" s="8" t="s">
        <v>11</v>
      </c>
      <c r="D166" s="8" t="s">
        <v>31</v>
      </c>
      <c r="E166" s="8" t="s">
        <v>32</v>
      </c>
      <c r="F166" s="21"/>
      <c r="G166" s="70">
        <f>G167+G170</f>
        <v>425300</v>
      </c>
      <c r="H166" s="70">
        <f>H167+H170</f>
        <v>425300</v>
      </c>
      <c r="I166" s="162">
        <f t="shared" si="10"/>
        <v>100</v>
      </c>
    </row>
    <row r="167" spans="1:9" ht="25.5">
      <c r="A167" s="176"/>
      <c r="B167" s="38" t="s">
        <v>129</v>
      </c>
      <c r="C167" s="6" t="s">
        <v>11</v>
      </c>
      <c r="D167" s="6" t="s">
        <v>31</v>
      </c>
      <c r="E167" s="6" t="s">
        <v>117</v>
      </c>
      <c r="F167" s="19"/>
      <c r="G167" s="71">
        <f>G168</f>
        <v>150000</v>
      </c>
      <c r="H167" s="71">
        <f>H168</f>
        <v>150000</v>
      </c>
      <c r="I167" s="163">
        <f t="shared" si="10"/>
        <v>100</v>
      </c>
    </row>
    <row r="168" spans="1:9" ht="12.75">
      <c r="A168" s="177"/>
      <c r="B168" s="38" t="s">
        <v>119</v>
      </c>
      <c r="C168" s="6" t="s">
        <v>11</v>
      </c>
      <c r="D168" s="6" t="s">
        <v>31</v>
      </c>
      <c r="E168" s="6" t="s">
        <v>117</v>
      </c>
      <c r="F168" s="19" t="s">
        <v>20</v>
      </c>
      <c r="G168" s="71">
        <f>G169</f>
        <v>150000</v>
      </c>
      <c r="H168" s="71">
        <f>H169</f>
        <v>150000</v>
      </c>
      <c r="I168" s="163">
        <f t="shared" si="10"/>
        <v>100</v>
      </c>
    </row>
    <row r="169" spans="1:9" ht="12.75">
      <c r="A169" s="177"/>
      <c r="B169" s="38" t="s">
        <v>120</v>
      </c>
      <c r="C169" s="6" t="s">
        <v>11</v>
      </c>
      <c r="D169" s="6" t="s">
        <v>31</v>
      </c>
      <c r="E169" s="6" t="s">
        <v>117</v>
      </c>
      <c r="F169" s="19" t="s">
        <v>118</v>
      </c>
      <c r="G169" s="71">
        <v>150000</v>
      </c>
      <c r="H169" s="71">
        <v>150000</v>
      </c>
      <c r="I169" s="163">
        <f t="shared" si="10"/>
        <v>100</v>
      </c>
    </row>
    <row r="170" spans="1:9" ht="25.5">
      <c r="A170" s="177"/>
      <c r="B170" s="38" t="s">
        <v>121</v>
      </c>
      <c r="C170" s="6" t="s">
        <v>11</v>
      </c>
      <c r="D170" s="6" t="s">
        <v>31</v>
      </c>
      <c r="E170" s="6" t="s">
        <v>122</v>
      </c>
      <c r="F170" s="19"/>
      <c r="G170" s="71">
        <f>G171</f>
        <v>275300</v>
      </c>
      <c r="H170" s="71">
        <f>H171</f>
        <v>275300</v>
      </c>
      <c r="I170" s="163">
        <f t="shared" si="10"/>
        <v>100</v>
      </c>
    </row>
    <row r="171" spans="1:9" ht="12.75">
      <c r="A171" s="177"/>
      <c r="B171" s="38" t="s">
        <v>119</v>
      </c>
      <c r="C171" s="6" t="s">
        <v>11</v>
      </c>
      <c r="D171" s="6" t="s">
        <v>31</v>
      </c>
      <c r="E171" s="6" t="s">
        <v>122</v>
      </c>
      <c r="F171" s="19" t="s">
        <v>20</v>
      </c>
      <c r="G171" s="71">
        <f>G172</f>
        <v>275300</v>
      </c>
      <c r="H171" s="71">
        <f>H172</f>
        <v>275300</v>
      </c>
      <c r="I171" s="163">
        <f t="shared" si="10"/>
        <v>100</v>
      </c>
    </row>
    <row r="172" spans="1:9" ht="12.75">
      <c r="A172" s="177"/>
      <c r="B172" s="38" t="s">
        <v>120</v>
      </c>
      <c r="C172" s="6" t="s">
        <v>11</v>
      </c>
      <c r="D172" s="6" t="s">
        <v>31</v>
      </c>
      <c r="E172" s="6" t="s">
        <v>122</v>
      </c>
      <c r="F172" s="19" t="s">
        <v>118</v>
      </c>
      <c r="G172" s="71">
        <v>275300</v>
      </c>
      <c r="H172" s="71">
        <v>275300</v>
      </c>
      <c r="I172" s="163">
        <f t="shared" si="10"/>
        <v>100</v>
      </c>
    </row>
    <row r="173" spans="1:9" ht="12.75">
      <c r="A173" s="178"/>
      <c r="B173" s="38"/>
      <c r="C173" s="6"/>
      <c r="D173" s="6"/>
      <c r="E173" s="6"/>
      <c r="F173" s="19"/>
      <c r="G173" s="71"/>
      <c r="H173" s="71"/>
      <c r="I173" s="163"/>
    </row>
    <row r="174" spans="1:9" ht="75" customHeight="1">
      <c r="A174" s="33" t="s">
        <v>11</v>
      </c>
      <c r="B174" s="45" t="s">
        <v>157</v>
      </c>
      <c r="C174" s="7" t="s">
        <v>23</v>
      </c>
      <c r="D174" s="7" t="s">
        <v>31</v>
      </c>
      <c r="E174" s="7" t="s">
        <v>32</v>
      </c>
      <c r="F174" s="21"/>
      <c r="G174" s="70">
        <f>G181+G175+G178</f>
        <v>48150245</v>
      </c>
      <c r="H174" s="70">
        <f>H181+H175+H178</f>
        <v>24271120</v>
      </c>
      <c r="I174" s="162">
        <f t="shared" si="10"/>
        <v>50.407054003567374</v>
      </c>
    </row>
    <row r="175" spans="1:9" ht="40.5" customHeight="1">
      <c r="A175" s="35"/>
      <c r="B175" s="38" t="s">
        <v>75</v>
      </c>
      <c r="C175" s="6" t="s">
        <v>23</v>
      </c>
      <c r="D175" s="6" t="s">
        <v>31</v>
      </c>
      <c r="E175" s="6" t="s">
        <v>76</v>
      </c>
      <c r="F175" s="19"/>
      <c r="G175" s="71">
        <f>G176</f>
        <v>5866600</v>
      </c>
      <c r="H175" s="71">
        <f>H176</f>
        <v>2933298</v>
      </c>
      <c r="I175" s="163">
        <f t="shared" si="10"/>
        <v>49.99996590870351</v>
      </c>
    </row>
    <row r="176" spans="1:9" ht="16.5" customHeight="1">
      <c r="A176" s="35"/>
      <c r="B176" s="38" t="s">
        <v>119</v>
      </c>
      <c r="C176" s="6" t="s">
        <v>23</v>
      </c>
      <c r="D176" s="6" t="s">
        <v>31</v>
      </c>
      <c r="E176" s="6" t="s">
        <v>76</v>
      </c>
      <c r="F176" s="19" t="s">
        <v>20</v>
      </c>
      <c r="G176" s="71">
        <f>G177</f>
        <v>5866600</v>
      </c>
      <c r="H176" s="71">
        <f>H177</f>
        <v>2933298</v>
      </c>
      <c r="I176" s="163">
        <f t="shared" si="10"/>
        <v>49.99996590870351</v>
      </c>
    </row>
    <row r="177" spans="1:9" ht="12.75" customHeight="1">
      <c r="A177" s="35"/>
      <c r="B177" s="38" t="s">
        <v>128</v>
      </c>
      <c r="C177" s="6" t="s">
        <v>23</v>
      </c>
      <c r="D177" s="6" t="s">
        <v>31</v>
      </c>
      <c r="E177" s="6" t="s">
        <v>76</v>
      </c>
      <c r="F177" s="19" t="s">
        <v>127</v>
      </c>
      <c r="G177" s="71">
        <v>5866600</v>
      </c>
      <c r="H177" s="71">
        <v>2933298</v>
      </c>
      <c r="I177" s="163">
        <f t="shared" si="10"/>
        <v>49.99996590870351</v>
      </c>
    </row>
    <row r="178" spans="1:9" ht="24.75" customHeight="1">
      <c r="A178" s="35"/>
      <c r="B178" s="38" t="s">
        <v>77</v>
      </c>
      <c r="C178" s="6" t="s">
        <v>23</v>
      </c>
      <c r="D178" s="6" t="s">
        <v>31</v>
      </c>
      <c r="E178" s="6" t="s">
        <v>78</v>
      </c>
      <c r="F178" s="19"/>
      <c r="G178" s="71">
        <f>G179</f>
        <v>2582000</v>
      </c>
      <c r="H178" s="71">
        <f>H179</f>
        <v>1292000</v>
      </c>
      <c r="I178" s="163">
        <f t="shared" si="10"/>
        <v>50.038729666924866</v>
      </c>
    </row>
    <row r="179" spans="1:9" ht="14.25" customHeight="1">
      <c r="A179" s="35"/>
      <c r="B179" s="38" t="s">
        <v>119</v>
      </c>
      <c r="C179" s="6" t="s">
        <v>23</v>
      </c>
      <c r="D179" s="6" t="s">
        <v>31</v>
      </c>
      <c r="E179" s="6" t="s">
        <v>78</v>
      </c>
      <c r="F179" s="19" t="s">
        <v>20</v>
      </c>
      <c r="G179" s="71">
        <f>G180</f>
        <v>2582000</v>
      </c>
      <c r="H179" s="71">
        <f>H180</f>
        <v>1292000</v>
      </c>
      <c r="I179" s="163">
        <f t="shared" si="10"/>
        <v>50.038729666924866</v>
      </c>
    </row>
    <row r="180" spans="1:9" ht="15" customHeight="1">
      <c r="A180" s="35"/>
      <c r="B180" s="38" t="s">
        <v>128</v>
      </c>
      <c r="C180" s="6" t="s">
        <v>23</v>
      </c>
      <c r="D180" s="6" t="s">
        <v>31</v>
      </c>
      <c r="E180" s="6" t="s">
        <v>78</v>
      </c>
      <c r="F180" s="19" t="s">
        <v>127</v>
      </c>
      <c r="G180" s="71">
        <v>2582000</v>
      </c>
      <c r="H180" s="71">
        <v>1292000</v>
      </c>
      <c r="I180" s="163">
        <f t="shared" si="10"/>
        <v>50.038729666924866</v>
      </c>
    </row>
    <row r="181" spans="1:9" ht="12.75">
      <c r="A181" s="176"/>
      <c r="B181" s="38" t="s">
        <v>73</v>
      </c>
      <c r="C181" s="6" t="s">
        <v>23</v>
      </c>
      <c r="D181" s="6" t="s">
        <v>31</v>
      </c>
      <c r="E181" s="6" t="s">
        <v>74</v>
      </c>
      <c r="F181" s="19"/>
      <c r="G181" s="71">
        <f>G182</f>
        <v>39701645</v>
      </c>
      <c r="H181" s="71">
        <f>H182</f>
        <v>20045822</v>
      </c>
      <c r="I181" s="163">
        <f t="shared" si="10"/>
        <v>50.49116226796144</v>
      </c>
    </row>
    <row r="182" spans="1:9" ht="12.75">
      <c r="A182" s="177"/>
      <c r="B182" s="38" t="s">
        <v>119</v>
      </c>
      <c r="C182" s="6" t="s">
        <v>23</v>
      </c>
      <c r="D182" s="6" t="s">
        <v>31</v>
      </c>
      <c r="E182" s="6" t="s">
        <v>74</v>
      </c>
      <c r="F182" s="19" t="s">
        <v>20</v>
      </c>
      <c r="G182" s="71">
        <f>G183</f>
        <v>39701645</v>
      </c>
      <c r="H182" s="71">
        <f>H183</f>
        <v>20045822</v>
      </c>
      <c r="I182" s="163">
        <f t="shared" si="10"/>
        <v>50.49116226796144</v>
      </c>
    </row>
    <row r="183" spans="1:9" ht="12.75">
      <c r="A183" s="177"/>
      <c r="B183" s="38" t="s">
        <v>120</v>
      </c>
      <c r="C183" s="6" t="s">
        <v>23</v>
      </c>
      <c r="D183" s="6" t="s">
        <v>31</v>
      </c>
      <c r="E183" s="6" t="s">
        <v>74</v>
      </c>
      <c r="F183" s="19" t="s">
        <v>118</v>
      </c>
      <c r="G183" s="71">
        <v>39701645</v>
      </c>
      <c r="H183" s="71">
        <v>20045822</v>
      </c>
      <c r="I183" s="163">
        <f t="shared" si="10"/>
        <v>50.49116226796144</v>
      </c>
    </row>
    <row r="184" spans="1:9" ht="58.5" customHeight="1">
      <c r="A184" s="33" t="s">
        <v>23</v>
      </c>
      <c r="B184" s="45" t="s">
        <v>79</v>
      </c>
      <c r="C184" s="24" t="s">
        <v>15</v>
      </c>
      <c r="D184" s="8" t="s">
        <v>31</v>
      </c>
      <c r="E184" s="8" t="s">
        <v>32</v>
      </c>
      <c r="F184" s="21"/>
      <c r="G184" s="70">
        <f aca="true" t="shared" si="11" ref="G184:H186">G185</f>
        <v>30000</v>
      </c>
      <c r="H184" s="70">
        <f t="shared" si="11"/>
        <v>15000</v>
      </c>
      <c r="I184" s="162">
        <f t="shared" si="10"/>
        <v>50</v>
      </c>
    </row>
    <row r="185" spans="1:9" ht="25.5">
      <c r="A185" s="176"/>
      <c r="B185" s="38" t="s">
        <v>81</v>
      </c>
      <c r="C185" s="6" t="s">
        <v>15</v>
      </c>
      <c r="D185" s="6" t="s">
        <v>31</v>
      </c>
      <c r="E185" s="6" t="s">
        <v>80</v>
      </c>
      <c r="F185" s="19"/>
      <c r="G185" s="71">
        <f t="shared" si="11"/>
        <v>30000</v>
      </c>
      <c r="H185" s="71">
        <f t="shared" si="11"/>
        <v>15000</v>
      </c>
      <c r="I185" s="163">
        <f t="shared" si="10"/>
        <v>50</v>
      </c>
    </row>
    <row r="186" spans="1:9" ht="25.5">
      <c r="A186" s="177"/>
      <c r="B186" s="41" t="s">
        <v>100</v>
      </c>
      <c r="C186" s="6" t="s">
        <v>15</v>
      </c>
      <c r="D186" s="6" t="s">
        <v>31</v>
      </c>
      <c r="E186" s="6" t="s">
        <v>80</v>
      </c>
      <c r="F186" s="19" t="s">
        <v>98</v>
      </c>
      <c r="G186" s="71">
        <f t="shared" si="11"/>
        <v>30000</v>
      </c>
      <c r="H186" s="71">
        <f t="shared" si="11"/>
        <v>15000</v>
      </c>
      <c r="I186" s="163">
        <f t="shared" si="10"/>
        <v>50</v>
      </c>
    </row>
    <row r="187" spans="1:9" ht="38.25">
      <c r="A187" s="177"/>
      <c r="B187" s="42" t="s">
        <v>101</v>
      </c>
      <c r="C187" s="6" t="s">
        <v>15</v>
      </c>
      <c r="D187" s="6" t="s">
        <v>31</v>
      </c>
      <c r="E187" s="6" t="s">
        <v>80</v>
      </c>
      <c r="F187" s="19" t="s">
        <v>99</v>
      </c>
      <c r="G187" s="71">
        <v>30000</v>
      </c>
      <c r="H187" s="71">
        <v>15000</v>
      </c>
      <c r="I187" s="163">
        <f t="shared" si="10"/>
        <v>50</v>
      </c>
    </row>
    <row r="188" spans="1:9" ht="12.75">
      <c r="A188" s="178"/>
      <c r="B188" s="38"/>
      <c r="C188" s="5"/>
      <c r="D188" s="5"/>
      <c r="E188" s="6"/>
      <c r="F188" s="19"/>
      <c r="G188" s="71"/>
      <c r="H188" s="71"/>
      <c r="I188" s="163"/>
    </row>
    <row r="189" spans="1:9" ht="58.5" customHeight="1">
      <c r="A189" s="33" t="s">
        <v>15</v>
      </c>
      <c r="B189" s="50" t="s">
        <v>82</v>
      </c>
      <c r="C189" s="8" t="s">
        <v>25</v>
      </c>
      <c r="D189" s="8" t="s">
        <v>31</v>
      </c>
      <c r="E189" s="8" t="s">
        <v>32</v>
      </c>
      <c r="F189" s="21"/>
      <c r="G189" s="70">
        <f>G190+G196+G201+G193</f>
        <v>951400</v>
      </c>
      <c r="H189" s="70">
        <f>H190+H196+H201+H193</f>
        <v>99992.67</v>
      </c>
      <c r="I189" s="162">
        <f t="shared" si="10"/>
        <v>10.5100557073786</v>
      </c>
    </row>
    <row r="190" spans="1:9" ht="54" customHeight="1">
      <c r="A190" s="176"/>
      <c r="B190" s="38" t="s">
        <v>85</v>
      </c>
      <c r="C190" s="6" t="s">
        <v>25</v>
      </c>
      <c r="D190" s="6" t="s">
        <v>31</v>
      </c>
      <c r="E190" s="6" t="s">
        <v>86</v>
      </c>
      <c r="F190" s="19"/>
      <c r="G190" s="71">
        <f>G191</f>
        <v>700000</v>
      </c>
      <c r="H190" s="71">
        <f>H191</f>
        <v>0</v>
      </c>
      <c r="I190" s="163">
        <f t="shared" si="10"/>
        <v>0</v>
      </c>
    </row>
    <row r="191" spans="1:9" ht="12.75">
      <c r="A191" s="177"/>
      <c r="B191" s="55" t="s">
        <v>125</v>
      </c>
      <c r="C191" s="6" t="s">
        <v>25</v>
      </c>
      <c r="D191" s="6" t="s">
        <v>31</v>
      </c>
      <c r="E191" s="6" t="s">
        <v>86</v>
      </c>
      <c r="F191" s="19" t="s">
        <v>123</v>
      </c>
      <c r="G191" s="71">
        <f>G192</f>
        <v>700000</v>
      </c>
      <c r="H191" s="71">
        <f>H192</f>
        <v>0</v>
      </c>
      <c r="I191" s="163">
        <f t="shared" si="10"/>
        <v>0</v>
      </c>
    </row>
    <row r="192" spans="1:9" ht="39" customHeight="1">
      <c r="A192" s="177"/>
      <c r="B192" s="41" t="s">
        <v>126</v>
      </c>
      <c r="C192" s="6" t="s">
        <v>25</v>
      </c>
      <c r="D192" s="6" t="s">
        <v>31</v>
      </c>
      <c r="E192" s="6" t="s">
        <v>86</v>
      </c>
      <c r="F192" s="19" t="s">
        <v>124</v>
      </c>
      <c r="G192" s="71">
        <v>700000</v>
      </c>
      <c r="H192" s="71"/>
      <c r="I192" s="163">
        <f t="shared" si="10"/>
        <v>0</v>
      </c>
    </row>
    <row r="193" spans="1:9" ht="27.75" customHeight="1">
      <c r="A193" s="182"/>
      <c r="B193" s="39" t="s">
        <v>163</v>
      </c>
      <c r="C193" s="6" t="s">
        <v>25</v>
      </c>
      <c r="D193" s="6" t="s">
        <v>31</v>
      </c>
      <c r="E193" s="6" t="s">
        <v>162</v>
      </c>
      <c r="F193" s="19"/>
      <c r="G193" s="71">
        <f>G194</f>
        <v>122000</v>
      </c>
      <c r="H193" s="71">
        <f>H194</f>
        <v>42103.78</v>
      </c>
      <c r="I193" s="163">
        <f t="shared" si="10"/>
        <v>34.51129508196721</v>
      </c>
    </row>
    <row r="194" spans="1:9" ht="15" customHeight="1">
      <c r="A194" s="177"/>
      <c r="B194" s="117" t="s">
        <v>125</v>
      </c>
      <c r="C194" s="6" t="s">
        <v>25</v>
      </c>
      <c r="D194" s="6" t="s">
        <v>31</v>
      </c>
      <c r="E194" s="6" t="s">
        <v>162</v>
      </c>
      <c r="F194" s="19" t="s">
        <v>123</v>
      </c>
      <c r="G194" s="71">
        <f>G195</f>
        <v>122000</v>
      </c>
      <c r="H194" s="71">
        <f>H195</f>
        <v>42103.78</v>
      </c>
      <c r="I194" s="163">
        <f t="shared" si="10"/>
        <v>34.51129508196721</v>
      </c>
    </row>
    <row r="195" spans="1:9" ht="39" customHeight="1">
      <c r="A195" s="177"/>
      <c r="B195" s="41" t="s">
        <v>126</v>
      </c>
      <c r="C195" s="6" t="s">
        <v>25</v>
      </c>
      <c r="D195" s="6" t="s">
        <v>31</v>
      </c>
      <c r="E195" s="6" t="s">
        <v>162</v>
      </c>
      <c r="F195" s="19" t="s">
        <v>124</v>
      </c>
      <c r="G195" s="71">
        <v>122000</v>
      </c>
      <c r="H195" s="71">
        <v>42103.78</v>
      </c>
      <c r="I195" s="163">
        <f t="shared" si="10"/>
        <v>34.51129508196721</v>
      </c>
    </row>
    <row r="196" spans="1:9" ht="25.5">
      <c r="A196" s="177"/>
      <c r="B196" s="38" t="s">
        <v>83</v>
      </c>
      <c r="C196" s="6" t="s">
        <v>25</v>
      </c>
      <c r="D196" s="6" t="s">
        <v>31</v>
      </c>
      <c r="E196" s="6" t="s">
        <v>84</v>
      </c>
      <c r="F196" s="19"/>
      <c r="G196" s="71">
        <f>G197+G199</f>
        <v>25000</v>
      </c>
      <c r="H196" s="71">
        <f>H197+H199</f>
        <v>0</v>
      </c>
      <c r="I196" s="163">
        <f t="shared" si="10"/>
        <v>0</v>
      </c>
    </row>
    <row r="197" spans="1:9" ht="63.75">
      <c r="A197" s="182"/>
      <c r="B197" s="42" t="s">
        <v>160</v>
      </c>
      <c r="C197" s="6" t="s">
        <v>25</v>
      </c>
      <c r="D197" s="6" t="s">
        <v>31</v>
      </c>
      <c r="E197" s="6" t="s">
        <v>84</v>
      </c>
      <c r="F197" s="19" t="s">
        <v>158</v>
      </c>
      <c r="G197" s="71">
        <f>G198</f>
        <v>13000</v>
      </c>
      <c r="H197" s="71">
        <f>H198</f>
        <v>0</v>
      </c>
      <c r="I197" s="163">
        <f t="shared" si="10"/>
        <v>0</v>
      </c>
    </row>
    <row r="198" spans="1:9" ht="25.5">
      <c r="A198" s="182"/>
      <c r="B198" s="42" t="s">
        <v>161</v>
      </c>
      <c r="C198" s="6" t="s">
        <v>25</v>
      </c>
      <c r="D198" s="6" t="s">
        <v>31</v>
      </c>
      <c r="E198" s="6" t="s">
        <v>84</v>
      </c>
      <c r="F198" s="19" t="s">
        <v>159</v>
      </c>
      <c r="G198" s="71">
        <v>13000</v>
      </c>
      <c r="H198" s="71"/>
      <c r="I198" s="163">
        <f t="shared" si="10"/>
        <v>0</v>
      </c>
    </row>
    <row r="199" spans="1:9" ht="25.5">
      <c r="A199" s="177"/>
      <c r="B199" s="41" t="s">
        <v>100</v>
      </c>
      <c r="C199" s="6" t="s">
        <v>25</v>
      </c>
      <c r="D199" s="6" t="s">
        <v>31</v>
      </c>
      <c r="E199" s="6" t="s">
        <v>84</v>
      </c>
      <c r="F199" s="19" t="s">
        <v>98</v>
      </c>
      <c r="G199" s="71">
        <f>G200</f>
        <v>12000</v>
      </c>
      <c r="H199" s="71">
        <f>H200</f>
        <v>0</v>
      </c>
      <c r="I199" s="163">
        <f t="shared" si="10"/>
        <v>0</v>
      </c>
    </row>
    <row r="200" spans="1:9" ht="38.25">
      <c r="A200" s="177"/>
      <c r="B200" s="42" t="s">
        <v>101</v>
      </c>
      <c r="C200" s="6" t="s">
        <v>25</v>
      </c>
      <c r="D200" s="6" t="s">
        <v>31</v>
      </c>
      <c r="E200" s="6" t="s">
        <v>84</v>
      </c>
      <c r="F200" s="19" t="s">
        <v>99</v>
      </c>
      <c r="G200" s="71">
        <v>12000</v>
      </c>
      <c r="H200" s="71"/>
      <c r="I200" s="163">
        <f t="shared" si="10"/>
        <v>0</v>
      </c>
    </row>
    <row r="201" spans="1:9" ht="38.25">
      <c r="A201" s="177"/>
      <c r="B201" s="38" t="s">
        <v>156</v>
      </c>
      <c r="C201" s="6" t="s">
        <v>25</v>
      </c>
      <c r="D201" s="6" t="s">
        <v>31</v>
      </c>
      <c r="E201" s="6" t="s">
        <v>87</v>
      </c>
      <c r="F201" s="19"/>
      <c r="G201" s="71">
        <f>G202</f>
        <v>104400</v>
      </c>
      <c r="H201" s="71">
        <f>H202</f>
        <v>57888.89</v>
      </c>
      <c r="I201" s="163">
        <f t="shared" si="10"/>
        <v>55.44912835249042</v>
      </c>
    </row>
    <row r="202" spans="1:9" ht="12.75">
      <c r="A202" s="177"/>
      <c r="B202" s="55" t="s">
        <v>125</v>
      </c>
      <c r="C202" s="6" t="s">
        <v>25</v>
      </c>
      <c r="D202" s="6" t="s">
        <v>31</v>
      </c>
      <c r="E202" s="6" t="s">
        <v>87</v>
      </c>
      <c r="F202" s="19" t="s">
        <v>123</v>
      </c>
      <c r="G202" s="71">
        <f>G203</f>
        <v>104400</v>
      </c>
      <c r="H202" s="71">
        <f>H203</f>
        <v>57888.89</v>
      </c>
      <c r="I202" s="163">
        <f t="shared" si="10"/>
        <v>55.44912835249042</v>
      </c>
    </row>
    <row r="203" spans="1:9" ht="25.5" customHeight="1">
      <c r="A203" s="177"/>
      <c r="B203" s="41" t="s">
        <v>126</v>
      </c>
      <c r="C203" s="6" t="s">
        <v>25</v>
      </c>
      <c r="D203" s="6" t="s">
        <v>31</v>
      </c>
      <c r="E203" s="6" t="s">
        <v>87</v>
      </c>
      <c r="F203" s="19" t="s">
        <v>124</v>
      </c>
      <c r="G203" s="71">
        <v>104400</v>
      </c>
      <c r="H203" s="71">
        <v>57888.89</v>
      </c>
      <c r="I203" s="163">
        <f t="shared" si="10"/>
        <v>55.44912835249042</v>
      </c>
    </row>
    <row r="204" spans="1:9" ht="12.75">
      <c r="A204" s="178"/>
      <c r="B204" s="38"/>
      <c r="C204" s="47"/>
      <c r="D204" s="47"/>
      <c r="E204" s="6"/>
      <c r="F204" s="19"/>
      <c r="G204" s="71"/>
      <c r="H204" s="71"/>
      <c r="I204" s="163"/>
    </row>
    <row r="205" spans="1:9" ht="88.5" customHeight="1">
      <c r="A205" s="33" t="s">
        <v>25</v>
      </c>
      <c r="B205" s="50" t="s">
        <v>155</v>
      </c>
      <c r="C205" s="8" t="s">
        <v>27</v>
      </c>
      <c r="D205" s="8" t="s">
        <v>31</v>
      </c>
      <c r="E205" s="8" t="s">
        <v>32</v>
      </c>
      <c r="F205" s="21"/>
      <c r="G205" s="70">
        <f>G206+G209+G212</f>
        <v>286000</v>
      </c>
      <c r="H205" s="70">
        <f>H206+H209+H212</f>
        <v>50000</v>
      </c>
      <c r="I205" s="162">
        <f t="shared" si="10"/>
        <v>17.482517482517483</v>
      </c>
    </row>
    <row r="206" spans="1:9" ht="12.75">
      <c r="A206" s="176"/>
      <c r="B206" s="38" t="s">
        <v>371</v>
      </c>
      <c r="C206" s="6" t="s">
        <v>27</v>
      </c>
      <c r="D206" s="6" t="s">
        <v>31</v>
      </c>
      <c r="E206" s="6" t="s">
        <v>88</v>
      </c>
      <c r="F206" s="19"/>
      <c r="G206" s="71">
        <f>G207</f>
        <v>50000</v>
      </c>
      <c r="H206" s="71">
        <f>H207</f>
        <v>0</v>
      </c>
      <c r="I206" s="163">
        <f t="shared" si="10"/>
        <v>0</v>
      </c>
    </row>
    <row r="207" spans="1:9" ht="25.5">
      <c r="A207" s="177"/>
      <c r="B207" s="51" t="s">
        <v>100</v>
      </c>
      <c r="C207" s="6" t="s">
        <v>27</v>
      </c>
      <c r="D207" s="6" t="s">
        <v>31</v>
      </c>
      <c r="E207" s="6" t="s">
        <v>88</v>
      </c>
      <c r="F207" s="19" t="s">
        <v>98</v>
      </c>
      <c r="G207" s="71">
        <f>G208</f>
        <v>50000</v>
      </c>
      <c r="H207" s="71">
        <f>H208</f>
        <v>0</v>
      </c>
      <c r="I207" s="163">
        <f t="shared" si="10"/>
        <v>0</v>
      </c>
    </row>
    <row r="208" spans="1:9" ht="38.25">
      <c r="A208" s="177"/>
      <c r="B208" s="42" t="s">
        <v>101</v>
      </c>
      <c r="C208" s="6" t="s">
        <v>27</v>
      </c>
      <c r="D208" s="6" t="s">
        <v>31</v>
      </c>
      <c r="E208" s="6" t="s">
        <v>88</v>
      </c>
      <c r="F208" s="19" t="s">
        <v>99</v>
      </c>
      <c r="G208" s="71">
        <v>50000</v>
      </c>
      <c r="H208" s="71"/>
      <c r="I208" s="163">
        <f t="shared" si="10"/>
        <v>0</v>
      </c>
    </row>
    <row r="209" spans="1:9" ht="25.5">
      <c r="A209" s="177"/>
      <c r="B209" s="38" t="s">
        <v>89</v>
      </c>
      <c r="C209" s="6" t="s">
        <v>27</v>
      </c>
      <c r="D209" s="6" t="s">
        <v>31</v>
      </c>
      <c r="E209" s="6" t="s">
        <v>90</v>
      </c>
      <c r="F209" s="19"/>
      <c r="G209" s="71">
        <f>G210</f>
        <v>50000</v>
      </c>
      <c r="H209" s="71">
        <f>H210</f>
        <v>0</v>
      </c>
      <c r="I209" s="163">
        <f aca="true" t="shared" si="12" ref="I209:I268">H209/G209*100</f>
        <v>0</v>
      </c>
    </row>
    <row r="210" spans="1:9" ht="25.5">
      <c r="A210" s="177"/>
      <c r="B210" s="41" t="s">
        <v>100</v>
      </c>
      <c r="C210" s="6" t="s">
        <v>27</v>
      </c>
      <c r="D210" s="6" t="s">
        <v>31</v>
      </c>
      <c r="E210" s="6" t="s">
        <v>90</v>
      </c>
      <c r="F210" s="19" t="s">
        <v>98</v>
      </c>
      <c r="G210" s="71">
        <f>G211</f>
        <v>50000</v>
      </c>
      <c r="H210" s="71">
        <f>H211</f>
        <v>0</v>
      </c>
      <c r="I210" s="163">
        <f t="shared" si="12"/>
        <v>0</v>
      </c>
    </row>
    <row r="211" spans="1:9" ht="38.25">
      <c r="A211" s="177"/>
      <c r="B211" s="42" t="s">
        <v>101</v>
      </c>
      <c r="C211" s="6" t="s">
        <v>27</v>
      </c>
      <c r="D211" s="6" t="s">
        <v>31</v>
      </c>
      <c r="E211" s="6" t="s">
        <v>90</v>
      </c>
      <c r="F211" s="19" t="s">
        <v>99</v>
      </c>
      <c r="G211" s="71">
        <v>50000</v>
      </c>
      <c r="H211" s="71"/>
      <c r="I211" s="163">
        <f t="shared" si="12"/>
        <v>0</v>
      </c>
    </row>
    <row r="212" spans="1:9" ht="12.75">
      <c r="A212" s="182"/>
      <c r="B212" s="42" t="s">
        <v>308</v>
      </c>
      <c r="C212" s="6" t="s">
        <v>27</v>
      </c>
      <c r="D212" s="6" t="s">
        <v>31</v>
      </c>
      <c r="E212" s="6" t="s">
        <v>307</v>
      </c>
      <c r="F212" s="19"/>
      <c r="G212" s="71">
        <f>G213</f>
        <v>186000</v>
      </c>
      <c r="H212" s="74">
        <f>H213</f>
        <v>50000</v>
      </c>
      <c r="I212" s="163">
        <f t="shared" si="12"/>
        <v>26.881720430107524</v>
      </c>
    </row>
    <row r="213" spans="1:9" ht="12.75">
      <c r="A213" s="182"/>
      <c r="B213" s="42" t="s">
        <v>125</v>
      </c>
      <c r="C213" s="6" t="s">
        <v>27</v>
      </c>
      <c r="D213" s="6" t="s">
        <v>31</v>
      </c>
      <c r="E213" s="6" t="s">
        <v>307</v>
      </c>
      <c r="F213" s="19" t="s">
        <v>123</v>
      </c>
      <c r="G213" s="71">
        <f>G214</f>
        <v>186000</v>
      </c>
      <c r="H213" s="71">
        <f>H214</f>
        <v>50000</v>
      </c>
      <c r="I213" s="163">
        <f t="shared" si="12"/>
        <v>26.881720430107524</v>
      </c>
    </row>
    <row r="214" spans="1:9" ht="38.25">
      <c r="A214" s="182"/>
      <c r="B214" s="61" t="s">
        <v>126</v>
      </c>
      <c r="C214" s="11" t="s">
        <v>27</v>
      </c>
      <c r="D214" s="6" t="s">
        <v>31</v>
      </c>
      <c r="E214" s="6" t="s">
        <v>307</v>
      </c>
      <c r="F214" s="19" t="s">
        <v>124</v>
      </c>
      <c r="G214" s="71">
        <v>186000</v>
      </c>
      <c r="H214" s="71">
        <v>50000</v>
      </c>
      <c r="I214" s="163">
        <f t="shared" si="12"/>
        <v>26.881720430107524</v>
      </c>
    </row>
    <row r="215" spans="1:9" ht="12.75">
      <c r="A215" s="178"/>
      <c r="B215" s="42"/>
      <c r="C215" s="11"/>
      <c r="D215" s="11"/>
      <c r="E215" s="6"/>
      <c r="F215" s="19"/>
      <c r="G215" s="71"/>
      <c r="H215" s="71"/>
      <c r="I215" s="163"/>
    </row>
    <row r="216" spans="1:9" ht="34.5" customHeight="1">
      <c r="A216" s="33" t="s">
        <v>27</v>
      </c>
      <c r="B216" s="50" t="s">
        <v>91</v>
      </c>
      <c r="C216" s="24" t="s">
        <v>28</v>
      </c>
      <c r="D216" s="24" t="s">
        <v>31</v>
      </c>
      <c r="E216" s="8" t="s">
        <v>32</v>
      </c>
      <c r="F216" s="12"/>
      <c r="G216" s="70">
        <f>G217+G220</f>
        <v>250000</v>
      </c>
      <c r="H216" s="70">
        <f>H217+H220</f>
        <v>101457.5</v>
      </c>
      <c r="I216" s="162">
        <f t="shared" si="12"/>
        <v>40.583000000000006</v>
      </c>
    </row>
    <row r="217" spans="1:9" ht="12.75">
      <c r="A217" s="181"/>
      <c r="B217" s="52" t="s">
        <v>153</v>
      </c>
      <c r="C217" s="11" t="s">
        <v>28</v>
      </c>
      <c r="D217" s="11" t="s">
        <v>31</v>
      </c>
      <c r="E217" s="6" t="s">
        <v>154</v>
      </c>
      <c r="F217" s="12"/>
      <c r="G217" s="71">
        <f>G218</f>
        <v>100000</v>
      </c>
      <c r="H217" s="71">
        <f>H218</f>
        <v>77457.5</v>
      </c>
      <c r="I217" s="163">
        <f t="shared" si="12"/>
        <v>77.4575</v>
      </c>
    </row>
    <row r="218" spans="1:9" ht="27.75" customHeight="1">
      <c r="A218" s="177"/>
      <c r="B218" s="53" t="s">
        <v>100</v>
      </c>
      <c r="C218" s="11" t="s">
        <v>28</v>
      </c>
      <c r="D218" s="11" t="s">
        <v>31</v>
      </c>
      <c r="E218" s="6" t="s">
        <v>154</v>
      </c>
      <c r="F218" s="12" t="s">
        <v>98</v>
      </c>
      <c r="G218" s="71">
        <f>G219</f>
        <v>100000</v>
      </c>
      <c r="H218" s="71">
        <f>H219</f>
        <v>77457.5</v>
      </c>
      <c r="I218" s="163">
        <f t="shared" si="12"/>
        <v>77.4575</v>
      </c>
    </row>
    <row r="219" spans="1:9" ht="38.25" customHeight="1">
      <c r="A219" s="177"/>
      <c r="B219" s="42" t="s">
        <v>101</v>
      </c>
      <c r="C219" s="11" t="s">
        <v>28</v>
      </c>
      <c r="D219" s="11" t="s">
        <v>31</v>
      </c>
      <c r="E219" s="6" t="s">
        <v>154</v>
      </c>
      <c r="F219" s="12" t="s">
        <v>99</v>
      </c>
      <c r="G219" s="71">
        <v>100000</v>
      </c>
      <c r="H219" s="71">
        <v>77457.5</v>
      </c>
      <c r="I219" s="163">
        <f t="shared" si="12"/>
        <v>77.4575</v>
      </c>
    </row>
    <row r="220" spans="1:9" ht="27.75" customHeight="1">
      <c r="A220" s="182"/>
      <c r="B220" s="42" t="s">
        <v>332</v>
      </c>
      <c r="C220" s="11" t="s">
        <v>28</v>
      </c>
      <c r="D220" s="11" t="s">
        <v>31</v>
      </c>
      <c r="E220" s="6" t="s">
        <v>331</v>
      </c>
      <c r="F220" s="12"/>
      <c r="G220" s="71">
        <f>G221</f>
        <v>150000</v>
      </c>
      <c r="H220" s="71">
        <f>H221</f>
        <v>24000</v>
      </c>
      <c r="I220" s="163">
        <f t="shared" si="12"/>
        <v>16</v>
      </c>
    </row>
    <row r="221" spans="1:9" ht="29.25" customHeight="1">
      <c r="A221" s="177"/>
      <c r="B221" s="53" t="s">
        <v>100</v>
      </c>
      <c r="C221" s="11" t="s">
        <v>28</v>
      </c>
      <c r="D221" s="11" t="s">
        <v>31</v>
      </c>
      <c r="E221" s="6" t="s">
        <v>331</v>
      </c>
      <c r="F221" s="12" t="s">
        <v>98</v>
      </c>
      <c r="G221" s="71">
        <f>G222</f>
        <v>150000</v>
      </c>
      <c r="H221" s="71">
        <f>H222</f>
        <v>24000</v>
      </c>
      <c r="I221" s="163">
        <f t="shared" si="12"/>
        <v>16</v>
      </c>
    </row>
    <row r="222" spans="1:9" ht="38.25" customHeight="1">
      <c r="A222" s="177"/>
      <c r="B222" s="42" t="s">
        <v>101</v>
      </c>
      <c r="C222" s="11" t="s">
        <v>28</v>
      </c>
      <c r="D222" s="11" t="s">
        <v>31</v>
      </c>
      <c r="E222" s="6" t="s">
        <v>331</v>
      </c>
      <c r="F222" s="12" t="s">
        <v>99</v>
      </c>
      <c r="G222" s="71">
        <v>150000</v>
      </c>
      <c r="H222" s="71">
        <v>24000</v>
      </c>
      <c r="I222" s="163">
        <f t="shared" si="12"/>
        <v>16</v>
      </c>
    </row>
    <row r="223" spans="1:9" ht="12.75">
      <c r="A223" s="178"/>
      <c r="B223" s="38"/>
      <c r="C223" s="47"/>
      <c r="D223" s="47"/>
      <c r="E223" s="6"/>
      <c r="F223" s="12"/>
      <c r="G223" s="71"/>
      <c r="H223" s="71"/>
      <c r="I223" s="163"/>
    </row>
    <row r="224" spans="1:9" ht="32.25" customHeight="1">
      <c r="A224" s="33" t="s">
        <v>28</v>
      </c>
      <c r="B224" s="50" t="s">
        <v>92</v>
      </c>
      <c r="C224" s="8" t="s">
        <v>29</v>
      </c>
      <c r="D224" s="8" t="s">
        <v>31</v>
      </c>
      <c r="E224" s="8" t="s">
        <v>32</v>
      </c>
      <c r="F224" s="12"/>
      <c r="G224" s="70">
        <f>+G225+G229</f>
        <v>60000</v>
      </c>
      <c r="H224" s="70">
        <f>+H225+H229</f>
        <v>38107.19</v>
      </c>
      <c r="I224" s="162">
        <f t="shared" si="12"/>
        <v>63.51198333333333</v>
      </c>
    </row>
    <row r="225" spans="1:9" ht="15" customHeight="1">
      <c r="A225" s="183"/>
      <c r="B225" s="39" t="s">
        <v>359</v>
      </c>
      <c r="C225" s="6" t="s">
        <v>29</v>
      </c>
      <c r="D225" s="6" t="s">
        <v>31</v>
      </c>
      <c r="E225" s="6" t="s">
        <v>357</v>
      </c>
      <c r="F225" s="12"/>
      <c r="G225" s="71">
        <f aca="true" t="shared" si="13" ref="G225:H227">G226</f>
        <v>59000</v>
      </c>
      <c r="H225" s="71">
        <f t="shared" si="13"/>
        <v>38107.19</v>
      </c>
      <c r="I225" s="163">
        <f t="shared" si="12"/>
        <v>64.58845762711864</v>
      </c>
    </row>
    <row r="226" spans="1:9" ht="40.5" customHeight="1">
      <c r="A226" s="183"/>
      <c r="B226" s="39" t="s">
        <v>109</v>
      </c>
      <c r="C226" s="6" t="s">
        <v>29</v>
      </c>
      <c r="D226" s="6" t="s">
        <v>31</v>
      </c>
      <c r="E226" s="6" t="s">
        <v>357</v>
      </c>
      <c r="F226" s="12" t="s">
        <v>106</v>
      </c>
      <c r="G226" s="71">
        <f t="shared" si="13"/>
        <v>59000</v>
      </c>
      <c r="H226" s="71">
        <f t="shared" si="13"/>
        <v>38107.19</v>
      </c>
      <c r="I226" s="163">
        <f t="shared" si="12"/>
        <v>64.58845762711864</v>
      </c>
    </row>
    <row r="227" spans="1:9" ht="17.25" customHeight="1">
      <c r="A227" s="183"/>
      <c r="B227" s="38" t="s">
        <v>110</v>
      </c>
      <c r="C227" s="6" t="s">
        <v>29</v>
      </c>
      <c r="D227" s="6" t="s">
        <v>31</v>
      </c>
      <c r="E227" s="6" t="s">
        <v>357</v>
      </c>
      <c r="F227" s="12" t="s">
        <v>107</v>
      </c>
      <c r="G227" s="71">
        <f t="shared" si="13"/>
        <v>59000</v>
      </c>
      <c r="H227" s="71">
        <f t="shared" si="13"/>
        <v>38107.19</v>
      </c>
      <c r="I227" s="163">
        <f t="shared" si="12"/>
        <v>64.58845762711864</v>
      </c>
    </row>
    <row r="228" spans="1:9" ht="27" customHeight="1">
      <c r="A228" s="183"/>
      <c r="B228" s="39" t="s">
        <v>26</v>
      </c>
      <c r="C228" s="6" t="s">
        <v>29</v>
      </c>
      <c r="D228" s="6" t="s">
        <v>31</v>
      </c>
      <c r="E228" s="6" t="s">
        <v>357</v>
      </c>
      <c r="F228" s="12" t="s">
        <v>108</v>
      </c>
      <c r="G228" s="71">
        <v>59000</v>
      </c>
      <c r="H228" s="71">
        <v>38107.19</v>
      </c>
      <c r="I228" s="163">
        <f t="shared" si="12"/>
        <v>64.58845762711864</v>
      </c>
    </row>
    <row r="229" spans="1:9" ht="15" customHeight="1">
      <c r="A229" s="183"/>
      <c r="B229" s="39" t="s">
        <v>360</v>
      </c>
      <c r="C229" s="6" t="s">
        <v>29</v>
      </c>
      <c r="D229" s="6" t="s">
        <v>31</v>
      </c>
      <c r="E229" s="6" t="s">
        <v>358</v>
      </c>
      <c r="F229" s="12"/>
      <c r="G229" s="71">
        <f aca="true" t="shared" si="14" ref="G229:H231">G230</f>
        <v>1000</v>
      </c>
      <c r="H229" s="71">
        <f t="shared" si="14"/>
        <v>0</v>
      </c>
      <c r="I229" s="163">
        <f t="shared" si="12"/>
        <v>0</v>
      </c>
    </row>
    <row r="230" spans="1:9" ht="39" customHeight="1">
      <c r="A230" s="183"/>
      <c r="B230" s="39" t="s">
        <v>109</v>
      </c>
      <c r="C230" s="6" t="s">
        <v>29</v>
      </c>
      <c r="D230" s="6" t="s">
        <v>31</v>
      </c>
      <c r="E230" s="6" t="s">
        <v>358</v>
      </c>
      <c r="F230" s="12" t="s">
        <v>106</v>
      </c>
      <c r="G230" s="71">
        <f t="shared" si="14"/>
        <v>1000</v>
      </c>
      <c r="H230" s="71">
        <f t="shared" si="14"/>
        <v>0</v>
      </c>
      <c r="I230" s="163">
        <f t="shared" si="12"/>
        <v>0</v>
      </c>
    </row>
    <row r="231" spans="1:9" ht="15" customHeight="1">
      <c r="A231" s="184"/>
      <c r="B231" s="38" t="s">
        <v>110</v>
      </c>
      <c r="C231" s="6" t="s">
        <v>29</v>
      </c>
      <c r="D231" s="6" t="s">
        <v>31</v>
      </c>
      <c r="E231" s="6" t="s">
        <v>358</v>
      </c>
      <c r="F231" s="12" t="s">
        <v>107</v>
      </c>
      <c r="G231" s="71">
        <f t="shared" si="14"/>
        <v>1000</v>
      </c>
      <c r="H231" s="71">
        <f t="shared" si="14"/>
        <v>0</v>
      </c>
      <c r="I231" s="163">
        <f t="shared" si="12"/>
        <v>0</v>
      </c>
    </row>
    <row r="232" spans="1:9" ht="24.75" customHeight="1">
      <c r="A232" s="144"/>
      <c r="B232" s="39" t="s">
        <v>26</v>
      </c>
      <c r="C232" s="6" t="s">
        <v>29</v>
      </c>
      <c r="D232" s="6" t="s">
        <v>31</v>
      </c>
      <c r="E232" s="6" t="s">
        <v>358</v>
      </c>
      <c r="F232" s="12" t="s">
        <v>108</v>
      </c>
      <c r="G232" s="71">
        <v>1000</v>
      </c>
      <c r="H232" s="71"/>
      <c r="I232" s="163">
        <f t="shared" si="12"/>
        <v>0</v>
      </c>
    </row>
    <row r="233" spans="1:9" ht="15" customHeight="1">
      <c r="A233" s="144"/>
      <c r="B233" s="38"/>
      <c r="C233" s="5"/>
      <c r="D233" s="5"/>
      <c r="E233" s="6"/>
      <c r="F233" s="12"/>
      <c r="G233" s="71"/>
      <c r="H233" s="71"/>
      <c r="I233" s="163"/>
    </row>
    <row r="234" spans="1:9" ht="58.5" customHeight="1">
      <c r="A234" s="33" t="s">
        <v>29</v>
      </c>
      <c r="B234" s="50" t="s">
        <v>94</v>
      </c>
      <c r="C234" s="8" t="s">
        <v>93</v>
      </c>
      <c r="D234" s="8" t="s">
        <v>31</v>
      </c>
      <c r="E234" s="8" t="s">
        <v>32</v>
      </c>
      <c r="F234" s="12"/>
      <c r="G234" s="70">
        <f>G235+G244+G238+G241</f>
        <v>1446732</v>
      </c>
      <c r="H234" s="70">
        <f>H235+H244+H238+H241</f>
        <v>226800</v>
      </c>
      <c r="I234" s="162">
        <f t="shared" si="12"/>
        <v>15.67671137432503</v>
      </c>
    </row>
    <row r="235" spans="1:9" ht="25.5" customHeight="1">
      <c r="A235" s="35"/>
      <c r="B235" s="38" t="s">
        <v>95</v>
      </c>
      <c r="C235" s="6" t="s">
        <v>93</v>
      </c>
      <c r="D235" s="6" t="s">
        <v>31</v>
      </c>
      <c r="E235" s="6" t="s">
        <v>96</v>
      </c>
      <c r="F235" s="12"/>
      <c r="G235" s="71">
        <f>G236</f>
        <v>246960</v>
      </c>
      <c r="H235" s="71">
        <f>H236</f>
        <v>0</v>
      </c>
      <c r="I235" s="163">
        <f t="shared" si="12"/>
        <v>0</v>
      </c>
    </row>
    <row r="236" spans="1:9" ht="24" customHeight="1">
      <c r="A236" s="58"/>
      <c r="B236" s="38" t="s">
        <v>102</v>
      </c>
      <c r="C236" s="6" t="s">
        <v>93</v>
      </c>
      <c r="D236" s="6" t="s">
        <v>31</v>
      </c>
      <c r="E236" s="6" t="s">
        <v>96</v>
      </c>
      <c r="F236" s="12" t="s">
        <v>103</v>
      </c>
      <c r="G236" s="71">
        <f>G237</f>
        <v>246960</v>
      </c>
      <c r="H236" s="71">
        <f>H237</f>
        <v>0</v>
      </c>
      <c r="I236" s="163">
        <f t="shared" si="12"/>
        <v>0</v>
      </c>
    </row>
    <row r="237" spans="1:9" ht="25.5" customHeight="1">
      <c r="A237" s="58"/>
      <c r="B237" s="54" t="s">
        <v>105</v>
      </c>
      <c r="C237" s="6" t="s">
        <v>93</v>
      </c>
      <c r="D237" s="6" t="s">
        <v>31</v>
      </c>
      <c r="E237" s="6" t="s">
        <v>96</v>
      </c>
      <c r="F237" s="12" t="s">
        <v>104</v>
      </c>
      <c r="G237" s="71">
        <v>246960</v>
      </c>
      <c r="H237" s="71"/>
      <c r="I237" s="163">
        <f t="shared" si="12"/>
        <v>0</v>
      </c>
    </row>
    <row r="238" spans="1:9" ht="25.5" customHeight="1">
      <c r="A238" s="67"/>
      <c r="B238" s="38" t="s">
        <v>181</v>
      </c>
      <c r="C238" s="6" t="s">
        <v>93</v>
      </c>
      <c r="D238" s="6" t="s">
        <v>31</v>
      </c>
      <c r="E238" s="6" t="s">
        <v>180</v>
      </c>
      <c r="F238" s="12"/>
      <c r="G238" s="71">
        <f>G239</f>
        <v>57840</v>
      </c>
      <c r="H238" s="74">
        <f>H239</f>
        <v>57840</v>
      </c>
      <c r="I238" s="163">
        <f t="shared" si="12"/>
        <v>100</v>
      </c>
    </row>
    <row r="239" spans="1:9" ht="25.5" customHeight="1">
      <c r="A239" s="67"/>
      <c r="B239" s="38" t="s">
        <v>102</v>
      </c>
      <c r="C239" s="6" t="s">
        <v>93</v>
      </c>
      <c r="D239" s="6" t="s">
        <v>31</v>
      </c>
      <c r="E239" s="6" t="s">
        <v>180</v>
      </c>
      <c r="F239" s="12" t="s">
        <v>103</v>
      </c>
      <c r="G239" s="71">
        <f>G240</f>
        <v>57840</v>
      </c>
      <c r="H239" s="74">
        <f>H240</f>
        <v>57840</v>
      </c>
      <c r="I239" s="163">
        <f t="shared" si="12"/>
        <v>100</v>
      </c>
    </row>
    <row r="240" spans="1:9" ht="25.5" customHeight="1">
      <c r="A240" s="67"/>
      <c r="B240" s="54" t="s">
        <v>105</v>
      </c>
      <c r="C240" s="6" t="s">
        <v>93</v>
      </c>
      <c r="D240" s="6" t="s">
        <v>31</v>
      </c>
      <c r="E240" s="6" t="s">
        <v>180</v>
      </c>
      <c r="F240" s="12" t="s">
        <v>104</v>
      </c>
      <c r="G240" s="71">
        <v>57840</v>
      </c>
      <c r="H240" s="71">
        <v>57840</v>
      </c>
      <c r="I240" s="163">
        <f t="shared" si="12"/>
        <v>100</v>
      </c>
    </row>
    <row r="241" spans="1:9" ht="51" customHeight="1">
      <c r="A241" s="132"/>
      <c r="B241" s="60" t="s">
        <v>336</v>
      </c>
      <c r="C241" s="6" t="s">
        <v>93</v>
      </c>
      <c r="D241" s="6" t="s">
        <v>31</v>
      </c>
      <c r="E241" s="95" t="s">
        <v>335</v>
      </c>
      <c r="F241" s="96"/>
      <c r="G241" s="92">
        <f>G242</f>
        <v>721474</v>
      </c>
      <c r="H241" s="92">
        <f>H242</f>
        <v>111130</v>
      </c>
      <c r="I241" s="163">
        <f t="shared" si="12"/>
        <v>15.403188472488266</v>
      </c>
    </row>
    <row r="242" spans="1:9" ht="25.5">
      <c r="A242" s="132"/>
      <c r="B242" s="122" t="s">
        <v>102</v>
      </c>
      <c r="C242" s="6" t="s">
        <v>93</v>
      </c>
      <c r="D242" s="6" t="s">
        <v>31</v>
      </c>
      <c r="E242" s="95" t="s">
        <v>335</v>
      </c>
      <c r="F242" s="96" t="s">
        <v>103</v>
      </c>
      <c r="G242" s="92">
        <f>G243</f>
        <v>721474</v>
      </c>
      <c r="H242" s="92">
        <f>H243</f>
        <v>111130</v>
      </c>
      <c r="I242" s="163">
        <f t="shared" si="12"/>
        <v>15.403188472488266</v>
      </c>
    </row>
    <row r="243" spans="1:9" ht="25.5">
      <c r="A243" s="132"/>
      <c r="B243" s="122" t="s">
        <v>105</v>
      </c>
      <c r="C243" s="6" t="s">
        <v>93</v>
      </c>
      <c r="D243" s="6" t="s">
        <v>31</v>
      </c>
      <c r="E243" s="95" t="s">
        <v>335</v>
      </c>
      <c r="F243" s="96" t="s">
        <v>104</v>
      </c>
      <c r="G243" s="92">
        <v>721474</v>
      </c>
      <c r="H243" s="92">
        <v>111130</v>
      </c>
      <c r="I243" s="163">
        <f t="shared" si="12"/>
        <v>15.403188472488266</v>
      </c>
    </row>
    <row r="244" spans="1:9" ht="25.5" customHeight="1">
      <c r="A244" s="67"/>
      <c r="B244" s="38" t="s">
        <v>173</v>
      </c>
      <c r="C244" s="6" t="s">
        <v>93</v>
      </c>
      <c r="D244" s="6" t="s">
        <v>31</v>
      </c>
      <c r="E244" s="6" t="s">
        <v>172</v>
      </c>
      <c r="F244" s="12"/>
      <c r="G244" s="71">
        <f>G245</f>
        <v>420458</v>
      </c>
      <c r="H244" s="74">
        <f>H245</f>
        <v>57830</v>
      </c>
      <c r="I244" s="163">
        <f t="shared" si="12"/>
        <v>13.754049155920448</v>
      </c>
    </row>
    <row r="245" spans="1:9" ht="25.5" customHeight="1">
      <c r="A245" s="58"/>
      <c r="B245" s="38" t="s">
        <v>102</v>
      </c>
      <c r="C245" s="6" t="s">
        <v>93</v>
      </c>
      <c r="D245" s="6" t="s">
        <v>31</v>
      </c>
      <c r="E245" s="6" t="s">
        <v>172</v>
      </c>
      <c r="F245" s="12" t="s">
        <v>103</v>
      </c>
      <c r="G245" s="71">
        <f>G246</f>
        <v>420458</v>
      </c>
      <c r="H245" s="74">
        <f>H246</f>
        <v>57830</v>
      </c>
      <c r="I245" s="163">
        <f t="shared" si="12"/>
        <v>13.754049155920448</v>
      </c>
    </row>
    <row r="246" spans="1:9" ht="25.5" customHeight="1">
      <c r="A246" s="58"/>
      <c r="B246" s="54" t="s">
        <v>105</v>
      </c>
      <c r="C246" s="6" t="s">
        <v>93</v>
      </c>
      <c r="D246" s="6" t="s">
        <v>31</v>
      </c>
      <c r="E246" s="6" t="s">
        <v>172</v>
      </c>
      <c r="F246" s="12" t="s">
        <v>104</v>
      </c>
      <c r="G246" s="71">
        <v>420458</v>
      </c>
      <c r="H246" s="71">
        <v>57830</v>
      </c>
      <c r="I246" s="163">
        <f t="shared" si="12"/>
        <v>13.754049155920448</v>
      </c>
    </row>
    <row r="247" spans="1:9" ht="13.5" customHeight="1">
      <c r="A247" s="144"/>
      <c r="B247" s="38"/>
      <c r="C247" s="6"/>
      <c r="D247" s="6"/>
      <c r="E247" s="6"/>
      <c r="F247" s="12"/>
      <c r="G247" s="71"/>
      <c r="H247" s="71"/>
      <c r="I247" s="163"/>
    </row>
    <row r="248" spans="1:9" ht="66" customHeight="1">
      <c r="A248" s="33" t="s">
        <v>93</v>
      </c>
      <c r="B248" s="77" t="s">
        <v>175</v>
      </c>
      <c r="C248" s="78" t="s">
        <v>174</v>
      </c>
      <c r="D248" s="78" t="s">
        <v>31</v>
      </c>
      <c r="E248" s="24" t="s">
        <v>32</v>
      </c>
      <c r="F248" s="81"/>
      <c r="G248" s="69">
        <f aca="true" t="shared" si="15" ref="G248:H250">G249</f>
        <v>309000</v>
      </c>
      <c r="H248" s="82">
        <f t="shared" si="15"/>
        <v>309000</v>
      </c>
      <c r="I248" s="162">
        <f t="shared" si="12"/>
        <v>100</v>
      </c>
    </row>
    <row r="249" spans="1:9" ht="15" customHeight="1">
      <c r="A249" s="181"/>
      <c r="B249" s="79" t="s">
        <v>177</v>
      </c>
      <c r="C249" s="11" t="s">
        <v>174</v>
      </c>
      <c r="D249" s="80" t="s">
        <v>31</v>
      </c>
      <c r="E249" s="75" t="s">
        <v>176</v>
      </c>
      <c r="F249" s="25"/>
      <c r="G249" s="72">
        <f t="shared" si="15"/>
        <v>309000</v>
      </c>
      <c r="H249" s="76">
        <f t="shared" si="15"/>
        <v>309000</v>
      </c>
      <c r="I249" s="163">
        <f t="shared" si="12"/>
        <v>100</v>
      </c>
    </row>
    <row r="250" spans="1:9" ht="15" customHeight="1">
      <c r="A250" s="177"/>
      <c r="B250" s="38" t="s">
        <v>119</v>
      </c>
      <c r="C250" s="75" t="s">
        <v>174</v>
      </c>
      <c r="D250" s="80" t="s">
        <v>31</v>
      </c>
      <c r="E250" s="80" t="s">
        <v>176</v>
      </c>
      <c r="F250" s="83" t="s">
        <v>20</v>
      </c>
      <c r="G250" s="85">
        <f t="shared" si="15"/>
        <v>309000</v>
      </c>
      <c r="H250" s="84">
        <f t="shared" si="15"/>
        <v>309000</v>
      </c>
      <c r="I250" s="163">
        <f t="shared" si="12"/>
        <v>100</v>
      </c>
    </row>
    <row r="251" spans="1:9" ht="15" customHeight="1">
      <c r="A251" s="177"/>
      <c r="B251" s="42" t="s">
        <v>120</v>
      </c>
      <c r="C251" s="80" t="s">
        <v>174</v>
      </c>
      <c r="D251" s="80" t="s">
        <v>31</v>
      </c>
      <c r="E251" s="80" t="s">
        <v>176</v>
      </c>
      <c r="F251" s="83" t="s">
        <v>118</v>
      </c>
      <c r="G251" s="85">
        <v>309000</v>
      </c>
      <c r="H251" s="85">
        <v>309000</v>
      </c>
      <c r="I251" s="163">
        <f t="shared" si="12"/>
        <v>100</v>
      </c>
    </row>
    <row r="252" spans="1:9" ht="15" customHeight="1">
      <c r="A252" s="177"/>
      <c r="B252" s="86"/>
      <c r="C252" s="80"/>
      <c r="D252" s="80"/>
      <c r="E252" s="80"/>
      <c r="F252" s="83"/>
      <c r="G252" s="85"/>
      <c r="H252" s="85"/>
      <c r="I252" s="163"/>
    </row>
    <row r="253" spans="1:9" ht="45.75" customHeight="1">
      <c r="A253" s="58" t="s">
        <v>97</v>
      </c>
      <c r="B253" s="77" t="s">
        <v>182</v>
      </c>
      <c r="C253" s="78" t="s">
        <v>179</v>
      </c>
      <c r="D253" s="78" t="s">
        <v>31</v>
      </c>
      <c r="E253" s="24" t="s">
        <v>32</v>
      </c>
      <c r="F253" s="81"/>
      <c r="G253" s="69">
        <f aca="true" t="shared" si="16" ref="G253:H255">G254</f>
        <v>172500</v>
      </c>
      <c r="H253" s="82">
        <f t="shared" si="16"/>
        <v>172500</v>
      </c>
      <c r="I253" s="162">
        <f t="shared" si="12"/>
        <v>100</v>
      </c>
    </row>
    <row r="254" spans="1:9" ht="25.5" customHeight="1">
      <c r="A254" s="58"/>
      <c r="B254" s="79" t="s">
        <v>185</v>
      </c>
      <c r="C254" s="11" t="s">
        <v>179</v>
      </c>
      <c r="D254" s="80" t="s">
        <v>31</v>
      </c>
      <c r="E254" s="75" t="s">
        <v>178</v>
      </c>
      <c r="F254" s="25"/>
      <c r="G254" s="72">
        <f t="shared" si="16"/>
        <v>172500</v>
      </c>
      <c r="H254" s="76">
        <f t="shared" si="16"/>
        <v>172500</v>
      </c>
      <c r="I254" s="163">
        <f t="shared" si="12"/>
        <v>100</v>
      </c>
    </row>
    <row r="255" spans="1:9" ht="27.75" customHeight="1">
      <c r="A255" s="91"/>
      <c r="B255" s="38" t="s">
        <v>102</v>
      </c>
      <c r="C255" s="75" t="s">
        <v>179</v>
      </c>
      <c r="D255" s="80" t="s">
        <v>31</v>
      </c>
      <c r="E255" s="80" t="s">
        <v>178</v>
      </c>
      <c r="F255" s="83" t="s">
        <v>103</v>
      </c>
      <c r="G255" s="85">
        <f t="shared" si="16"/>
        <v>172500</v>
      </c>
      <c r="H255" s="84">
        <f t="shared" si="16"/>
        <v>172500</v>
      </c>
      <c r="I255" s="163">
        <f t="shared" si="12"/>
        <v>100</v>
      </c>
    </row>
    <row r="256" spans="1:9" ht="26.25" customHeight="1">
      <c r="A256" s="91"/>
      <c r="B256" s="54" t="s">
        <v>105</v>
      </c>
      <c r="C256" s="80" t="s">
        <v>179</v>
      </c>
      <c r="D256" s="80" t="s">
        <v>31</v>
      </c>
      <c r="E256" s="80" t="s">
        <v>178</v>
      </c>
      <c r="F256" s="83" t="s">
        <v>104</v>
      </c>
      <c r="G256" s="85">
        <v>172500</v>
      </c>
      <c r="H256" s="85">
        <v>172500</v>
      </c>
      <c r="I256" s="163">
        <f t="shared" si="12"/>
        <v>100</v>
      </c>
    </row>
    <row r="257" spans="1:9" ht="14.25" customHeight="1">
      <c r="A257" s="91"/>
      <c r="B257" s="94"/>
      <c r="C257" s="80"/>
      <c r="D257" s="80"/>
      <c r="E257" s="80"/>
      <c r="F257" s="83"/>
      <c r="G257" s="85"/>
      <c r="H257" s="85"/>
      <c r="I257" s="163"/>
    </row>
    <row r="258" spans="1:9" ht="62.25" customHeight="1">
      <c r="A258" s="146">
        <v>19</v>
      </c>
      <c r="B258" s="50" t="s">
        <v>324</v>
      </c>
      <c r="C258" s="78" t="s">
        <v>325</v>
      </c>
      <c r="D258" s="78" t="s">
        <v>31</v>
      </c>
      <c r="E258" s="78" t="s">
        <v>32</v>
      </c>
      <c r="F258" s="147"/>
      <c r="G258" s="148">
        <f>G259+G262</f>
        <v>273400</v>
      </c>
      <c r="H258" s="148">
        <f>H259+H262</f>
        <v>0</v>
      </c>
      <c r="I258" s="162">
        <f t="shared" si="12"/>
        <v>0</v>
      </c>
    </row>
    <row r="259" spans="1:9" ht="43.5" customHeight="1">
      <c r="A259" s="91"/>
      <c r="B259" s="87" t="s">
        <v>328</v>
      </c>
      <c r="C259" s="80" t="s">
        <v>325</v>
      </c>
      <c r="D259" s="80" t="s">
        <v>31</v>
      </c>
      <c r="E259" s="80" t="s">
        <v>326</v>
      </c>
      <c r="F259" s="83"/>
      <c r="G259" s="85">
        <f>G260</f>
        <v>53400</v>
      </c>
      <c r="H259" s="85">
        <f>H260</f>
        <v>0</v>
      </c>
      <c r="I259" s="163">
        <f t="shared" si="12"/>
        <v>0</v>
      </c>
    </row>
    <row r="260" spans="1:9" ht="24.75" customHeight="1">
      <c r="A260" s="142"/>
      <c r="B260" s="51" t="s">
        <v>100</v>
      </c>
      <c r="C260" s="80" t="s">
        <v>325</v>
      </c>
      <c r="D260" s="80" t="s">
        <v>31</v>
      </c>
      <c r="E260" s="80" t="s">
        <v>326</v>
      </c>
      <c r="F260" s="83" t="s">
        <v>98</v>
      </c>
      <c r="G260" s="85">
        <f>G261</f>
        <v>53400</v>
      </c>
      <c r="H260" s="85">
        <f>H261</f>
        <v>0</v>
      </c>
      <c r="I260" s="163">
        <f t="shared" si="12"/>
        <v>0</v>
      </c>
    </row>
    <row r="261" spans="1:9" ht="37.5" customHeight="1">
      <c r="A261" s="91"/>
      <c r="B261" s="89" t="s">
        <v>101</v>
      </c>
      <c r="C261" s="80" t="s">
        <v>325</v>
      </c>
      <c r="D261" s="80" t="s">
        <v>31</v>
      </c>
      <c r="E261" s="80" t="s">
        <v>326</v>
      </c>
      <c r="F261" s="83" t="s">
        <v>99</v>
      </c>
      <c r="G261" s="85">
        <v>53400</v>
      </c>
      <c r="H261" s="85"/>
      <c r="I261" s="163">
        <f t="shared" si="12"/>
        <v>0</v>
      </c>
    </row>
    <row r="262" spans="1:9" ht="54" customHeight="1">
      <c r="A262" s="91"/>
      <c r="B262" s="89" t="s">
        <v>329</v>
      </c>
      <c r="C262" s="80" t="s">
        <v>325</v>
      </c>
      <c r="D262" s="80" t="s">
        <v>31</v>
      </c>
      <c r="E262" s="80" t="s">
        <v>327</v>
      </c>
      <c r="F262" s="83"/>
      <c r="G262" s="85">
        <f>G263</f>
        <v>220000</v>
      </c>
      <c r="H262" s="85">
        <f>H263</f>
        <v>0</v>
      </c>
      <c r="I262" s="163">
        <f t="shared" si="12"/>
        <v>0</v>
      </c>
    </row>
    <row r="263" spans="1:9" ht="28.5" customHeight="1">
      <c r="A263" s="91"/>
      <c r="B263" s="149" t="s">
        <v>100</v>
      </c>
      <c r="C263" s="80" t="s">
        <v>325</v>
      </c>
      <c r="D263" s="80" t="s">
        <v>31</v>
      </c>
      <c r="E263" s="80" t="s">
        <v>327</v>
      </c>
      <c r="F263" s="83" t="s">
        <v>98</v>
      </c>
      <c r="G263" s="85">
        <f>G264</f>
        <v>220000</v>
      </c>
      <c r="H263" s="85">
        <f>H264</f>
        <v>0</v>
      </c>
      <c r="I263" s="163">
        <f t="shared" si="12"/>
        <v>0</v>
      </c>
    </row>
    <row r="264" spans="1:9" ht="41.25" customHeight="1">
      <c r="A264" s="91"/>
      <c r="B264" s="89" t="s">
        <v>101</v>
      </c>
      <c r="C264" s="80" t="s">
        <v>325</v>
      </c>
      <c r="D264" s="80" t="s">
        <v>31</v>
      </c>
      <c r="E264" s="80" t="s">
        <v>327</v>
      </c>
      <c r="F264" s="83" t="s">
        <v>99</v>
      </c>
      <c r="G264" s="85">
        <v>220000</v>
      </c>
      <c r="H264" s="85"/>
      <c r="I264" s="163">
        <f t="shared" si="12"/>
        <v>0</v>
      </c>
    </row>
    <row r="265" spans="1:9" ht="14.25" customHeight="1">
      <c r="A265" s="91"/>
      <c r="B265" s="94"/>
      <c r="C265" s="80"/>
      <c r="D265" s="80"/>
      <c r="E265" s="80"/>
      <c r="F265" s="83"/>
      <c r="G265" s="85"/>
      <c r="H265" s="85"/>
      <c r="I265" s="163"/>
    </row>
    <row r="266" spans="1:9" s="106" customFormat="1" ht="33" customHeight="1">
      <c r="A266" s="107" t="s">
        <v>304</v>
      </c>
      <c r="B266" s="110" t="s">
        <v>305</v>
      </c>
      <c r="C266" s="115" t="s">
        <v>186</v>
      </c>
      <c r="D266" s="115" t="s">
        <v>31</v>
      </c>
      <c r="E266" s="115" t="s">
        <v>32</v>
      </c>
      <c r="F266" s="116"/>
      <c r="G266" s="143">
        <f>G267+G270+G273+G280+G283+G288+G293+G298+G303+G306+G309+G316+G319+G322+G325+G330+G333+G336+G339+G342+G345+G348+G353+G358+G363+G368+G373+G378+G381+G384+G387+G391+G396+G401+G404+G407+G410+G419+G422+G425+G429+G437+G441+G445+G450+G455+G458+G463+G466+G471+G474+G479+G482+G487+G490+G493+G502+G413+G433+G499+G416</f>
        <v>437987108.31</v>
      </c>
      <c r="H266" s="143">
        <f>H267+H270+H273+H280+H283+H288+H293+H298+H303+H306+H309+H316+H319+H322+H325+H330+H333+H336+H339+H342+H345+H348+H353+H358+H363+H368+H373+H378+H381+H384+H387+H391+H396+H401+H404+H407+H410+H419+H422+H425+H429+H437+H441+H445+H450+H455+H458+H463+H466+H471+H474+H479+H482+H487+H490+H493+H502+H413+H433+H499+H416</f>
        <v>255056952.46999997</v>
      </c>
      <c r="I266" s="162">
        <f t="shared" si="12"/>
        <v>58.23389493223963</v>
      </c>
    </row>
    <row r="267" spans="1:9" ht="12.75">
      <c r="A267" s="132"/>
      <c r="B267" s="60" t="s">
        <v>225</v>
      </c>
      <c r="C267" s="95" t="s">
        <v>186</v>
      </c>
      <c r="D267" s="95" t="s">
        <v>31</v>
      </c>
      <c r="E267" s="95" t="s">
        <v>226</v>
      </c>
      <c r="F267" s="95"/>
      <c r="G267" s="92">
        <f>G268</f>
        <v>1795458</v>
      </c>
      <c r="H267" s="92">
        <f>H268</f>
        <v>871659.16</v>
      </c>
      <c r="I267" s="163">
        <f t="shared" si="12"/>
        <v>48.548011705091405</v>
      </c>
    </row>
    <row r="268" spans="1:9" ht="62.25" customHeight="1">
      <c r="A268" s="132"/>
      <c r="B268" s="42" t="s">
        <v>160</v>
      </c>
      <c r="C268" s="95" t="s">
        <v>186</v>
      </c>
      <c r="D268" s="95" t="s">
        <v>31</v>
      </c>
      <c r="E268" s="95" t="s">
        <v>226</v>
      </c>
      <c r="F268" s="96" t="s">
        <v>158</v>
      </c>
      <c r="G268" s="92">
        <f>G269</f>
        <v>1795458</v>
      </c>
      <c r="H268" s="92">
        <f>H269</f>
        <v>871659.16</v>
      </c>
      <c r="I268" s="163">
        <f t="shared" si="12"/>
        <v>48.548011705091405</v>
      </c>
    </row>
    <row r="269" spans="1:9" ht="25.5">
      <c r="A269" s="132"/>
      <c r="B269" s="42" t="s">
        <v>161</v>
      </c>
      <c r="C269" s="95" t="s">
        <v>186</v>
      </c>
      <c r="D269" s="95" t="s">
        <v>31</v>
      </c>
      <c r="E269" s="95" t="s">
        <v>226</v>
      </c>
      <c r="F269" s="96" t="s">
        <v>159</v>
      </c>
      <c r="G269" s="92">
        <v>1795458</v>
      </c>
      <c r="H269" s="92">
        <v>871659.16</v>
      </c>
      <c r="I269" s="163">
        <f aca="true" t="shared" si="17" ref="I269:I330">H269/G269*100</f>
        <v>48.548011705091405</v>
      </c>
    </row>
    <row r="270" spans="1:9" ht="25.5">
      <c r="A270" s="132"/>
      <c r="B270" s="47" t="s">
        <v>227</v>
      </c>
      <c r="C270" s="95" t="s">
        <v>186</v>
      </c>
      <c r="D270" s="95" t="s">
        <v>31</v>
      </c>
      <c r="E270" s="95" t="s">
        <v>228</v>
      </c>
      <c r="F270" s="95"/>
      <c r="G270" s="92">
        <f>G271</f>
        <v>1066963</v>
      </c>
      <c r="H270" s="92">
        <f>H271</f>
        <v>499391.12</v>
      </c>
      <c r="I270" s="163">
        <f t="shared" si="17"/>
        <v>46.80491450968778</v>
      </c>
    </row>
    <row r="271" spans="1:9" ht="63.75" customHeight="1">
      <c r="A271" s="132"/>
      <c r="B271" s="42" t="s">
        <v>160</v>
      </c>
      <c r="C271" s="95" t="s">
        <v>186</v>
      </c>
      <c r="D271" s="95" t="s">
        <v>31</v>
      </c>
      <c r="E271" s="95" t="s">
        <v>228</v>
      </c>
      <c r="F271" s="96" t="s">
        <v>158</v>
      </c>
      <c r="G271" s="92">
        <f>G272</f>
        <v>1066963</v>
      </c>
      <c r="H271" s="92">
        <f>H272</f>
        <v>499391.12</v>
      </c>
      <c r="I271" s="163">
        <f t="shared" si="17"/>
        <v>46.80491450968778</v>
      </c>
    </row>
    <row r="272" spans="1:9" ht="25.5">
      <c r="A272" s="132"/>
      <c r="B272" s="42" t="s">
        <v>161</v>
      </c>
      <c r="C272" s="95" t="s">
        <v>186</v>
      </c>
      <c r="D272" s="95" t="s">
        <v>31</v>
      </c>
      <c r="E272" s="95" t="s">
        <v>228</v>
      </c>
      <c r="F272" s="96" t="s">
        <v>159</v>
      </c>
      <c r="G272" s="92">
        <v>1066963</v>
      </c>
      <c r="H272" s="92">
        <v>499391.12</v>
      </c>
      <c r="I272" s="163">
        <f t="shared" si="17"/>
        <v>46.80491450968778</v>
      </c>
    </row>
    <row r="273" spans="1:9" ht="26.25" customHeight="1">
      <c r="A273" s="132"/>
      <c r="B273" s="38" t="s">
        <v>201</v>
      </c>
      <c r="C273" s="95" t="s">
        <v>186</v>
      </c>
      <c r="D273" s="95" t="s">
        <v>31</v>
      </c>
      <c r="E273" s="95" t="s">
        <v>202</v>
      </c>
      <c r="F273" s="96"/>
      <c r="G273" s="92">
        <f>G274+G276+G278</f>
        <v>49573237.76</v>
      </c>
      <c r="H273" s="92">
        <f>H274+H276+H278</f>
        <v>22052583.87</v>
      </c>
      <c r="I273" s="163">
        <f t="shared" si="17"/>
        <v>44.48485688339272</v>
      </c>
    </row>
    <row r="274" spans="1:9" ht="61.5" customHeight="1">
      <c r="A274" s="132"/>
      <c r="B274" s="42" t="s">
        <v>160</v>
      </c>
      <c r="C274" s="95" t="s">
        <v>186</v>
      </c>
      <c r="D274" s="95" t="s">
        <v>31</v>
      </c>
      <c r="E274" s="95" t="s">
        <v>202</v>
      </c>
      <c r="F274" s="96" t="s">
        <v>158</v>
      </c>
      <c r="G274" s="92">
        <f>G275</f>
        <v>47437225.46</v>
      </c>
      <c r="H274" s="92">
        <f>H275</f>
        <v>20712604.74</v>
      </c>
      <c r="I274" s="163">
        <f t="shared" si="17"/>
        <v>43.663187589808075</v>
      </c>
    </row>
    <row r="275" spans="1:9" ht="27.75" customHeight="1">
      <c r="A275" s="132"/>
      <c r="B275" s="42" t="s">
        <v>161</v>
      </c>
      <c r="C275" s="95" t="s">
        <v>186</v>
      </c>
      <c r="D275" s="95" t="s">
        <v>31</v>
      </c>
      <c r="E275" s="95" t="s">
        <v>202</v>
      </c>
      <c r="F275" s="96" t="s">
        <v>159</v>
      </c>
      <c r="G275" s="92">
        <v>47437225.46</v>
      </c>
      <c r="H275" s="92">
        <v>20712604.74</v>
      </c>
      <c r="I275" s="163">
        <f t="shared" si="17"/>
        <v>43.663187589808075</v>
      </c>
    </row>
    <row r="276" spans="1:9" ht="24.75" customHeight="1">
      <c r="A276" s="132"/>
      <c r="B276" s="41" t="s">
        <v>100</v>
      </c>
      <c r="C276" s="95" t="s">
        <v>186</v>
      </c>
      <c r="D276" s="95" t="s">
        <v>31</v>
      </c>
      <c r="E276" s="95" t="s">
        <v>202</v>
      </c>
      <c r="F276" s="96" t="s">
        <v>98</v>
      </c>
      <c r="G276" s="92">
        <f>G277</f>
        <v>2089012.3</v>
      </c>
      <c r="H276" s="92">
        <f>H277</f>
        <v>1304888.62</v>
      </c>
      <c r="I276" s="163">
        <f t="shared" si="17"/>
        <v>62.46438185165305</v>
      </c>
    </row>
    <row r="277" spans="1:9" ht="35.25" customHeight="1">
      <c r="A277" s="132"/>
      <c r="B277" s="42" t="s">
        <v>101</v>
      </c>
      <c r="C277" s="95" t="s">
        <v>186</v>
      </c>
      <c r="D277" s="95" t="s">
        <v>31</v>
      </c>
      <c r="E277" s="95" t="s">
        <v>202</v>
      </c>
      <c r="F277" s="96" t="s">
        <v>99</v>
      </c>
      <c r="G277" s="92">
        <v>2089012.3</v>
      </c>
      <c r="H277" s="92">
        <v>1304888.62</v>
      </c>
      <c r="I277" s="163">
        <f t="shared" si="17"/>
        <v>62.46438185165305</v>
      </c>
    </row>
    <row r="278" spans="1:9" ht="16.5" customHeight="1">
      <c r="A278" s="132"/>
      <c r="B278" s="42" t="s">
        <v>125</v>
      </c>
      <c r="C278" s="95" t="s">
        <v>186</v>
      </c>
      <c r="D278" s="95" t="s">
        <v>31</v>
      </c>
      <c r="E278" s="95" t="s">
        <v>202</v>
      </c>
      <c r="F278" s="96" t="s">
        <v>123</v>
      </c>
      <c r="G278" s="92">
        <f>G279</f>
        <v>47000</v>
      </c>
      <c r="H278" s="92">
        <f>H279</f>
        <v>35090.51</v>
      </c>
      <c r="I278" s="163">
        <f t="shared" si="17"/>
        <v>74.66065957446808</v>
      </c>
    </row>
    <row r="279" spans="1:9" ht="16.5" customHeight="1">
      <c r="A279" s="132"/>
      <c r="B279" s="42" t="s">
        <v>231</v>
      </c>
      <c r="C279" s="95" t="s">
        <v>186</v>
      </c>
      <c r="D279" s="95" t="s">
        <v>31</v>
      </c>
      <c r="E279" s="95" t="s">
        <v>202</v>
      </c>
      <c r="F279" s="96" t="s">
        <v>232</v>
      </c>
      <c r="G279" s="92">
        <v>47000</v>
      </c>
      <c r="H279" s="92">
        <v>35090.51</v>
      </c>
      <c r="I279" s="163">
        <f t="shared" si="17"/>
        <v>74.66065957446808</v>
      </c>
    </row>
    <row r="280" spans="1:9" ht="25.5">
      <c r="A280" s="132"/>
      <c r="B280" s="38" t="s">
        <v>250</v>
      </c>
      <c r="C280" s="95" t="s">
        <v>186</v>
      </c>
      <c r="D280" s="95" t="s">
        <v>31</v>
      </c>
      <c r="E280" s="95" t="s">
        <v>251</v>
      </c>
      <c r="F280" s="96"/>
      <c r="G280" s="92">
        <f>G281</f>
        <v>70000</v>
      </c>
      <c r="H280" s="92">
        <f>H281</f>
        <v>70000</v>
      </c>
      <c r="I280" s="163">
        <f t="shared" si="17"/>
        <v>100</v>
      </c>
    </row>
    <row r="281" spans="1:9" ht="12.75">
      <c r="A281" s="132"/>
      <c r="B281" s="42" t="s">
        <v>125</v>
      </c>
      <c r="C281" s="95" t="s">
        <v>186</v>
      </c>
      <c r="D281" s="95" t="s">
        <v>31</v>
      </c>
      <c r="E281" s="95" t="s">
        <v>251</v>
      </c>
      <c r="F281" s="96" t="s">
        <v>123</v>
      </c>
      <c r="G281" s="92">
        <f>G282</f>
        <v>70000</v>
      </c>
      <c r="H281" s="92">
        <f>H282</f>
        <v>70000</v>
      </c>
      <c r="I281" s="163">
        <f t="shared" si="17"/>
        <v>100</v>
      </c>
    </row>
    <row r="282" spans="1:9" ht="12.75">
      <c r="A282" s="132"/>
      <c r="B282" s="42" t="s">
        <v>231</v>
      </c>
      <c r="C282" s="95" t="s">
        <v>186</v>
      </c>
      <c r="D282" s="95" t="s">
        <v>31</v>
      </c>
      <c r="E282" s="95" t="s">
        <v>251</v>
      </c>
      <c r="F282" s="96" t="s">
        <v>232</v>
      </c>
      <c r="G282" s="92">
        <v>70000</v>
      </c>
      <c r="H282" s="92">
        <v>70000</v>
      </c>
      <c r="I282" s="163">
        <f t="shared" si="17"/>
        <v>100</v>
      </c>
    </row>
    <row r="283" spans="1:9" ht="23.25" customHeight="1">
      <c r="A283" s="132"/>
      <c r="B283" s="60" t="s">
        <v>243</v>
      </c>
      <c r="C283" s="95" t="s">
        <v>186</v>
      </c>
      <c r="D283" s="95" t="s">
        <v>31</v>
      </c>
      <c r="E283" s="95" t="s">
        <v>244</v>
      </c>
      <c r="F283" s="96"/>
      <c r="G283" s="92">
        <f>G284+G286</f>
        <v>1034988</v>
      </c>
      <c r="H283" s="92">
        <f>H284+H286</f>
        <v>464666.36000000004</v>
      </c>
      <c r="I283" s="163">
        <f t="shared" si="17"/>
        <v>44.89582101434993</v>
      </c>
    </row>
    <row r="284" spans="1:9" ht="63" customHeight="1">
      <c r="A284" s="132"/>
      <c r="B284" s="42" t="s">
        <v>160</v>
      </c>
      <c r="C284" s="95" t="s">
        <v>186</v>
      </c>
      <c r="D284" s="95" t="s">
        <v>31</v>
      </c>
      <c r="E284" s="95" t="s">
        <v>244</v>
      </c>
      <c r="F284" s="96" t="s">
        <v>158</v>
      </c>
      <c r="G284" s="92">
        <f>G285</f>
        <v>1008448</v>
      </c>
      <c r="H284" s="92">
        <f>H285</f>
        <v>448796.78</v>
      </c>
      <c r="I284" s="163">
        <f t="shared" si="17"/>
        <v>44.50371065240846</v>
      </c>
    </row>
    <row r="285" spans="1:9" ht="26.25" customHeight="1">
      <c r="A285" s="132"/>
      <c r="B285" s="42" t="s">
        <v>161</v>
      </c>
      <c r="C285" s="95" t="s">
        <v>186</v>
      </c>
      <c r="D285" s="95" t="s">
        <v>31</v>
      </c>
      <c r="E285" s="95" t="s">
        <v>244</v>
      </c>
      <c r="F285" s="96" t="s">
        <v>159</v>
      </c>
      <c r="G285" s="92">
        <v>1008448</v>
      </c>
      <c r="H285" s="92">
        <v>448796.78</v>
      </c>
      <c r="I285" s="163">
        <f t="shared" si="17"/>
        <v>44.50371065240846</v>
      </c>
    </row>
    <row r="286" spans="1:9" ht="24" customHeight="1">
      <c r="A286" s="132"/>
      <c r="B286" s="41" t="s">
        <v>100</v>
      </c>
      <c r="C286" s="95" t="s">
        <v>186</v>
      </c>
      <c r="D286" s="95" t="s">
        <v>31</v>
      </c>
      <c r="E286" s="95" t="s">
        <v>244</v>
      </c>
      <c r="F286" s="96" t="s">
        <v>98</v>
      </c>
      <c r="G286" s="92">
        <f>G287</f>
        <v>26540</v>
      </c>
      <c r="H286" s="92">
        <f>H287</f>
        <v>15869.58</v>
      </c>
      <c r="I286" s="163">
        <f t="shared" si="17"/>
        <v>59.79495101733233</v>
      </c>
    </row>
    <row r="287" spans="1:9" ht="41.25" customHeight="1">
      <c r="A287" s="132"/>
      <c r="B287" s="42" t="s">
        <v>101</v>
      </c>
      <c r="C287" s="95" t="s">
        <v>186</v>
      </c>
      <c r="D287" s="95" t="s">
        <v>31</v>
      </c>
      <c r="E287" s="95" t="s">
        <v>244</v>
      </c>
      <c r="F287" s="96" t="s">
        <v>99</v>
      </c>
      <c r="G287" s="92">
        <v>26540</v>
      </c>
      <c r="H287" s="92">
        <v>15869.58</v>
      </c>
      <c r="I287" s="163">
        <f t="shared" si="17"/>
        <v>59.79495101733233</v>
      </c>
    </row>
    <row r="288" spans="1:9" ht="37.5" customHeight="1">
      <c r="A288" s="132"/>
      <c r="B288" s="47" t="s">
        <v>229</v>
      </c>
      <c r="C288" s="95" t="s">
        <v>186</v>
      </c>
      <c r="D288" s="95" t="s">
        <v>31</v>
      </c>
      <c r="E288" s="95" t="s">
        <v>230</v>
      </c>
      <c r="F288" s="96"/>
      <c r="G288" s="92">
        <f>G289+G291</f>
        <v>123000</v>
      </c>
      <c r="H288" s="92">
        <f>H289+H291</f>
        <v>65808.36</v>
      </c>
      <c r="I288" s="163">
        <f t="shared" si="17"/>
        <v>53.502731707317075</v>
      </c>
    </row>
    <row r="289" spans="1:9" ht="64.5" customHeight="1">
      <c r="A289" s="132"/>
      <c r="B289" s="42" t="s">
        <v>160</v>
      </c>
      <c r="C289" s="95" t="s">
        <v>186</v>
      </c>
      <c r="D289" s="95" t="s">
        <v>31</v>
      </c>
      <c r="E289" s="95" t="s">
        <v>230</v>
      </c>
      <c r="F289" s="96" t="s">
        <v>158</v>
      </c>
      <c r="G289" s="92">
        <f>G290</f>
        <v>98100</v>
      </c>
      <c r="H289" s="92">
        <f>H290</f>
        <v>41688.34</v>
      </c>
      <c r="I289" s="163">
        <f t="shared" si="17"/>
        <v>42.49575942915392</v>
      </c>
    </row>
    <row r="290" spans="1:9" ht="25.5">
      <c r="A290" s="132"/>
      <c r="B290" s="42" t="s">
        <v>161</v>
      </c>
      <c r="C290" s="95" t="s">
        <v>186</v>
      </c>
      <c r="D290" s="95" t="s">
        <v>31</v>
      </c>
      <c r="E290" s="95" t="s">
        <v>230</v>
      </c>
      <c r="F290" s="96" t="s">
        <v>159</v>
      </c>
      <c r="G290" s="92">
        <v>98100</v>
      </c>
      <c r="H290" s="92">
        <v>41688.34</v>
      </c>
      <c r="I290" s="163">
        <f t="shared" si="17"/>
        <v>42.49575942915392</v>
      </c>
    </row>
    <row r="291" spans="1:9" ht="25.5">
      <c r="A291" s="132"/>
      <c r="B291" s="41" t="s">
        <v>100</v>
      </c>
      <c r="C291" s="95" t="s">
        <v>186</v>
      </c>
      <c r="D291" s="95" t="s">
        <v>31</v>
      </c>
      <c r="E291" s="95" t="s">
        <v>230</v>
      </c>
      <c r="F291" s="96" t="s">
        <v>98</v>
      </c>
      <c r="G291" s="92">
        <f>G292</f>
        <v>24900</v>
      </c>
      <c r="H291" s="92">
        <f>H292</f>
        <v>24120.02</v>
      </c>
      <c r="I291" s="163">
        <f t="shared" si="17"/>
        <v>96.86755020080321</v>
      </c>
    </row>
    <row r="292" spans="1:9" ht="38.25">
      <c r="A292" s="132"/>
      <c r="B292" s="42" t="s">
        <v>101</v>
      </c>
      <c r="C292" s="95" t="s">
        <v>186</v>
      </c>
      <c r="D292" s="95" t="s">
        <v>31</v>
      </c>
      <c r="E292" s="95" t="s">
        <v>230</v>
      </c>
      <c r="F292" s="96" t="s">
        <v>99</v>
      </c>
      <c r="G292" s="92">
        <v>24900</v>
      </c>
      <c r="H292" s="92">
        <v>24120.02</v>
      </c>
      <c r="I292" s="163">
        <f t="shared" si="17"/>
        <v>96.86755020080321</v>
      </c>
    </row>
    <row r="293" spans="1:9" ht="52.5" customHeight="1">
      <c r="A293" s="132"/>
      <c r="B293" s="60" t="s">
        <v>245</v>
      </c>
      <c r="C293" s="104" t="s">
        <v>186</v>
      </c>
      <c r="D293" s="104" t="s">
        <v>31</v>
      </c>
      <c r="E293" s="95" t="s">
        <v>246</v>
      </c>
      <c r="F293" s="96"/>
      <c r="G293" s="92">
        <f>G294+G296</f>
        <v>596400</v>
      </c>
      <c r="H293" s="92">
        <f>H294+H296</f>
        <v>368173.48</v>
      </c>
      <c r="I293" s="163">
        <f t="shared" si="17"/>
        <v>61.732642521797445</v>
      </c>
    </row>
    <row r="294" spans="1:9" ht="48" customHeight="1">
      <c r="A294" s="132"/>
      <c r="B294" s="42" t="s">
        <v>160</v>
      </c>
      <c r="C294" s="104" t="s">
        <v>186</v>
      </c>
      <c r="D294" s="104" t="s">
        <v>31</v>
      </c>
      <c r="E294" s="95" t="s">
        <v>246</v>
      </c>
      <c r="F294" s="96" t="s">
        <v>158</v>
      </c>
      <c r="G294" s="92">
        <f>G295</f>
        <v>586400</v>
      </c>
      <c r="H294" s="92">
        <f>H295</f>
        <v>368173.48</v>
      </c>
      <c r="I294" s="163">
        <f t="shared" si="17"/>
        <v>62.78538199181446</v>
      </c>
    </row>
    <row r="295" spans="1:9" ht="26.25" customHeight="1">
      <c r="A295" s="132"/>
      <c r="B295" s="42" t="s">
        <v>161</v>
      </c>
      <c r="C295" s="104" t="s">
        <v>186</v>
      </c>
      <c r="D295" s="104" t="s">
        <v>31</v>
      </c>
      <c r="E295" s="95" t="s">
        <v>246</v>
      </c>
      <c r="F295" s="96" t="s">
        <v>159</v>
      </c>
      <c r="G295" s="92">
        <v>586400</v>
      </c>
      <c r="H295" s="92">
        <v>368173.48</v>
      </c>
      <c r="I295" s="163">
        <f t="shared" si="17"/>
        <v>62.78538199181446</v>
      </c>
    </row>
    <row r="296" spans="1:9" ht="24.75" customHeight="1">
      <c r="A296" s="132"/>
      <c r="B296" s="41" t="s">
        <v>100</v>
      </c>
      <c r="C296" s="104" t="s">
        <v>186</v>
      </c>
      <c r="D296" s="104" t="s">
        <v>31</v>
      </c>
      <c r="E296" s="95" t="s">
        <v>246</v>
      </c>
      <c r="F296" s="96" t="s">
        <v>98</v>
      </c>
      <c r="G296" s="92">
        <f>G297</f>
        <v>10000</v>
      </c>
      <c r="H296" s="92">
        <f>H297</f>
        <v>0</v>
      </c>
      <c r="I296" s="163">
        <f t="shared" si="17"/>
        <v>0</v>
      </c>
    </row>
    <row r="297" spans="1:9" ht="39.75" customHeight="1">
      <c r="A297" s="132"/>
      <c r="B297" s="42" t="s">
        <v>101</v>
      </c>
      <c r="C297" s="104" t="s">
        <v>186</v>
      </c>
      <c r="D297" s="104" t="s">
        <v>31</v>
      </c>
      <c r="E297" s="95" t="s">
        <v>246</v>
      </c>
      <c r="F297" s="96" t="s">
        <v>99</v>
      </c>
      <c r="G297" s="92">
        <v>10000</v>
      </c>
      <c r="H297" s="92"/>
      <c r="I297" s="163">
        <f t="shared" si="17"/>
        <v>0</v>
      </c>
    </row>
    <row r="298" spans="1:9" ht="25.5">
      <c r="A298" s="132"/>
      <c r="B298" s="60" t="s">
        <v>233</v>
      </c>
      <c r="C298" s="95" t="s">
        <v>186</v>
      </c>
      <c r="D298" s="95" t="s">
        <v>31</v>
      </c>
      <c r="E298" s="95" t="s">
        <v>234</v>
      </c>
      <c r="F298" s="96"/>
      <c r="G298" s="92">
        <f>G299+G301</f>
        <v>577500</v>
      </c>
      <c r="H298" s="92">
        <f>H299+H301</f>
        <v>283160.08</v>
      </c>
      <c r="I298" s="163">
        <f t="shared" si="17"/>
        <v>49.03204848484849</v>
      </c>
    </row>
    <row r="299" spans="1:9" ht="63.75">
      <c r="A299" s="132"/>
      <c r="B299" s="42" t="s">
        <v>160</v>
      </c>
      <c r="C299" s="95" t="s">
        <v>186</v>
      </c>
      <c r="D299" s="95" t="s">
        <v>31</v>
      </c>
      <c r="E299" s="95" t="s">
        <v>234</v>
      </c>
      <c r="F299" s="96" t="s">
        <v>158</v>
      </c>
      <c r="G299" s="92">
        <f>G300</f>
        <v>568000</v>
      </c>
      <c r="H299" s="92">
        <f>H300</f>
        <v>283160.08</v>
      </c>
      <c r="I299" s="163">
        <f t="shared" si="17"/>
        <v>49.85212676056338</v>
      </c>
    </row>
    <row r="300" spans="1:9" ht="25.5">
      <c r="A300" s="132"/>
      <c r="B300" s="42" t="s">
        <v>161</v>
      </c>
      <c r="C300" s="95" t="s">
        <v>186</v>
      </c>
      <c r="D300" s="95" t="s">
        <v>31</v>
      </c>
      <c r="E300" s="95" t="s">
        <v>234</v>
      </c>
      <c r="F300" s="96" t="s">
        <v>159</v>
      </c>
      <c r="G300" s="92">
        <v>568000</v>
      </c>
      <c r="H300" s="92">
        <v>283160.08</v>
      </c>
      <c r="I300" s="163">
        <f t="shared" si="17"/>
        <v>49.85212676056338</v>
      </c>
    </row>
    <row r="301" spans="1:9" ht="25.5">
      <c r="A301" s="132"/>
      <c r="B301" s="41" t="s">
        <v>100</v>
      </c>
      <c r="C301" s="95" t="s">
        <v>186</v>
      </c>
      <c r="D301" s="95" t="s">
        <v>31</v>
      </c>
      <c r="E301" s="95" t="s">
        <v>234</v>
      </c>
      <c r="F301" s="96" t="s">
        <v>98</v>
      </c>
      <c r="G301" s="92">
        <f>G302</f>
        <v>9500</v>
      </c>
      <c r="H301" s="92">
        <f>H302</f>
        <v>0</v>
      </c>
      <c r="I301" s="163">
        <f t="shared" si="17"/>
        <v>0</v>
      </c>
    </row>
    <row r="302" spans="1:9" ht="38.25">
      <c r="A302" s="132"/>
      <c r="B302" s="42" t="s">
        <v>101</v>
      </c>
      <c r="C302" s="95" t="s">
        <v>186</v>
      </c>
      <c r="D302" s="95" t="s">
        <v>31</v>
      </c>
      <c r="E302" s="95" t="s">
        <v>234</v>
      </c>
      <c r="F302" s="96" t="s">
        <v>99</v>
      </c>
      <c r="G302" s="92">
        <v>9500</v>
      </c>
      <c r="H302" s="92"/>
      <c r="I302" s="163">
        <f t="shared" si="17"/>
        <v>0</v>
      </c>
    </row>
    <row r="303" spans="1:9" ht="39" customHeight="1">
      <c r="A303" s="132"/>
      <c r="B303" s="60" t="s">
        <v>277</v>
      </c>
      <c r="C303" s="95" t="s">
        <v>186</v>
      </c>
      <c r="D303" s="95" t="s">
        <v>31</v>
      </c>
      <c r="E303" s="104" t="s">
        <v>278</v>
      </c>
      <c r="F303" s="96"/>
      <c r="G303" s="92">
        <f>G304</f>
        <v>2193240</v>
      </c>
      <c r="H303" s="92">
        <f>H304</f>
        <v>1037264.78</v>
      </c>
      <c r="I303" s="163">
        <f t="shared" si="17"/>
        <v>47.293719793547446</v>
      </c>
    </row>
    <row r="304" spans="1:9" ht="63" customHeight="1">
      <c r="A304" s="132"/>
      <c r="B304" s="42" t="s">
        <v>160</v>
      </c>
      <c r="C304" s="95" t="s">
        <v>186</v>
      </c>
      <c r="D304" s="95" t="s">
        <v>31</v>
      </c>
      <c r="E304" s="104" t="s">
        <v>278</v>
      </c>
      <c r="F304" s="96" t="s">
        <v>158</v>
      </c>
      <c r="G304" s="92">
        <f>G305</f>
        <v>2193240</v>
      </c>
      <c r="H304" s="92">
        <f>H305</f>
        <v>1037264.78</v>
      </c>
      <c r="I304" s="163">
        <f t="shared" si="17"/>
        <v>47.293719793547446</v>
      </c>
    </row>
    <row r="305" spans="1:9" ht="27.75" customHeight="1">
      <c r="A305" s="132"/>
      <c r="B305" s="42" t="s">
        <v>161</v>
      </c>
      <c r="C305" s="95" t="s">
        <v>186</v>
      </c>
      <c r="D305" s="95" t="s">
        <v>31</v>
      </c>
      <c r="E305" s="104" t="s">
        <v>278</v>
      </c>
      <c r="F305" s="96" t="s">
        <v>159</v>
      </c>
      <c r="G305" s="92">
        <v>2193240</v>
      </c>
      <c r="H305" s="92">
        <v>1037264.78</v>
      </c>
      <c r="I305" s="163">
        <f t="shared" si="17"/>
        <v>47.293719793547446</v>
      </c>
    </row>
    <row r="306" spans="1:9" ht="41.25" customHeight="1">
      <c r="A306" s="132"/>
      <c r="B306" s="60" t="s">
        <v>279</v>
      </c>
      <c r="C306" s="95" t="s">
        <v>186</v>
      </c>
      <c r="D306" s="95" t="s">
        <v>31</v>
      </c>
      <c r="E306" s="95" t="s">
        <v>280</v>
      </c>
      <c r="F306" s="96"/>
      <c r="G306" s="92">
        <f>G307</f>
        <v>555100</v>
      </c>
      <c r="H306" s="92">
        <f>H307</f>
        <v>258023.14</v>
      </c>
      <c r="I306" s="163">
        <f t="shared" si="17"/>
        <v>46.48228067014952</v>
      </c>
    </row>
    <row r="307" spans="1:9" ht="62.25" customHeight="1">
      <c r="A307" s="132"/>
      <c r="B307" s="42" t="s">
        <v>160</v>
      </c>
      <c r="C307" s="95" t="s">
        <v>186</v>
      </c>
      <c r="D307" s="95" t="s">
        <v>31</v>
      </c>
      <c r="E307" s="95" t="s">
        <v>280</v>
      </c>
      <c r="F307" s="96" t="s">
        <v>158</v>
      </c>
      <c r="G307" s="92">
        <f>G308</f>
        <v>555100</v>
      </c>
      <c r="H307" s="92">
        <f>H308</f>
        <v>258023.14</v>
      </c>
      <c r="I307" s="163">
        <f t="shared" si="17"/>
        <v>46.48228067014952</v>
      </c>
    </row>
    <row r="308" spans="1:9" ht="25.5" customHeight="1">
      <c r="A308" s="132"/>
      <c r="B308" s="42" t="s">
        <v>161</v>
      </c>
      <c r="C308" s="95" t="s">
        <v>186</v>
      </c>
      <c r="D308" s="95" t="s">
        <v>31</v>
      </c>
      <c r="E308" s="95" t="s">
        <v>280</v>
      </c>
      <c r="F308" s="96" t="s">
        <v>159</v>
      </c>
      <c r="G308" s="92">
        <v>555100</v>
      </c>
      <c r="H308" s="92">
        <v>258023.14</v>
      </c>
      <c r="I308" s="163">
        <f t="shared" si="17"/>
        <v>46.48228067014952</v>
      </c>
    </row>
    <row r="309" spans="1:9" ht="23.25" customHeight="1">
      <c r="A309" s="132"/>
      <c r="B309" s="38" t="s">
        <v>252</v>
      </c>
      <c r="C309" s="95" t="s">
        <v>186</v>
      </c>
      <c r="D309" s="95" t="s">
        <v>31</v>
      </c>
      <c r="E309" s="104" t="s">
        <v>253</v>
      </c>
      <c r="F309" s="105"/>
      <c r="G309" s="92">
        <f>G310+G312+G314</f>
        <v>11305473</v>
      </c>
      <c r="H309" s="92">
        <f>H310+H312+H314</f>
        <v>6020030.4</v>
      </c>
      <c r="I309" s="163">
        <f t="shared" si="17"/>
        <v>53.2488149766047</v>
      </c>
    </row>
    <row r="310" spans="1:9" ht="63.75" customHeight="1">
      <c r="A310" s="132"/>
      <c r="B310" s="42" t="s">
        <v>160</v>
      </c>
      <c r="C310" s="95" t="s">
        <v>186</v>
      </c>
      <c r="D310" s="95" t="s">
        <v>31</v>
      </c>
      <c r="E310" s="104" t="s">
        <v>253</v>
      </c>
      <c r="F310" s="105" t="s">
        <v>158</v>
      </c>
      <c r="G310" s="92">
        <f>G311</f>
        <v>6732625</v>
      </c>
      <c r="H310" s="92">
        <f>H311</f>
        <v>3054222.39</v>
      </c>
      <c r="I310" s="163">
        <f t="shared" si="17"/>
        <v>45.36451072204378</v>
      </c>
    </row>
    <row r="311" spans="1:9" ht="25.5" customHeight="1">
      <c r="A311" s="132"/>
      <c r="B311" s="42" t="s">
        <v>254</v>
      </c>
      <c r="C311" s="95" t="s">
        <v>186</v>
      </c>
      <c r="D311" s="95" t="s">
        <v>31</v>
      </c>
      <c r="E311" s="104" t="s">
        <v>253</v>
      </c>
      <c r="F311" s="105" t="s">
        <v>255</v>
      </c>
      <c r="G311" s="92">
        <v>6732625</v>
      </c>
      <c r="H311" s="92">
        <v>3054222.39</v>
      </c>
      <c r="I311" s="163">
        <f t="shared" si="17"/>
        <v>45.36451072204378</v>
      </c>
    </row>
    <row r="312" spans="1:9" ht="24" customHeight="1">
      <c r="A312" s="132"/>
      <c r="B312" s="41" t="s">
        <v>100</v>
      </c>
      <c r="C312" s="95" t="s">
        <v>186</v>
      </c>
      <c r="D312" s="95" t="s">
        <v>31</v>
      </c>
      <c r="E312" s="104" t="s">
        <v>253</v>
      </c>
      <c r="F312" s="105" t="s">
        <v>98</v>
      </c>
      <c r="G312" s="92">
        <f>G313</f>
        <v>4439636</v>
      </c>
      <c r="H312" s="92">
        <f>H313</f>
        <v>2942745.81</v>
      </c>
      <c r="I312" s="163">
        <f t="shared" si="17"/>
        <v>66.28349283589915</v>
      </c>
    </row>
    <row r="313" spans="1:9" ht="40.5" customHeight="1">
      <c r="A313" s="132"/>
      <c r="B313" s="42" t="s">
        <v>101</v>
      </c>
      <c r="C313" s="95" t="s">
        <v>186</v>
      </c>
      <c r="D313" s="95" t="s">
        <v>31</v>
      </c>
      <c r="E313" s="104" t="s">
        <v>253</v>
      </c>
      <c r="F313" s="105" t="s">
        <v>99</v>
      </c>
      <c r="G313" s="92">
        <v>4439636</v>
      </c>
      <c r="H313" s="92">
        <v>2942745.81</v>
      </c>
      <c r="I313" s="163">
        <f t="shared" si="17"/>
        <v>66.28349283589915</v>
      </c>
    </row>
    <row r="314" spans="1:9" ht="18" customHeight="1">
      <c r="A314" s="132"/>
      <c r="B314" s="42" t="s">
        <v>125</v>
      </c>
      <c r="C314" s="95" t="s">
        <v>186</v>
      </c>
      <c r="D314" s="95" t="s">
        <v>31</v>
      </c>
      <c r="E314" s="104" t="s">
        <v>253</v>
      </c>
      <c r="F314" s="105" t="s">
        <v>123</v>
      </c>
      <c r="G314" s="92">
        <f>G315</f>
        <v>133212</v>
      </c>
      <c r="H314" s="92">
        <f>H315</f>
        <v>23062.2</v>
      </c>
      <c r="I314" s="163">
        <f t="shared" si="17"/>
        <v>17.31240428790199</v>
      </c>
    </row>
    <row r="315" spans="1:9" ht="16.5" customHeight="1">
      <c r="A315" s="132"/>
      <c r="B315" s="42" t="s">
        <v>231</v>
      </c>
      <c r="C315" s="95" t="s">
        <v>186</v>
      </c>
      <c r="D315" s="95" t="s">
        <v>31</v>
      </c>
      <c r="E315" s="104" t="s">
        <v>253</v>
      </c>
      <c r="F315" s="105" t="s">
        <v>232</v>
      </c>
      <c r="G315" s="92">
        <v>133212</v>
      </c>
      <c r="H315" s="92">
        <v>23062.2</v>
      </c>
      <c r="I315" s="163">
        <f t="shared" si="17"/>
        <v>17.31240428790199</v>
      </c>
    </row>
    <row r="316" spans="1:9" ht="16.5" customHeight="1">
      <c r="A316" s="132"/>
      <c r="B316" s="42" t="s">
        <v>235</v>
      </c>
      <c r="C316" s="95" t="s">
        <v>186</v>
      </c>
      <c r="D316" s="95" t="s">
        <v>31</v>
      </c>
      <c r="E316" s="95" t="s">
        <v>236</v>
      </c>
      <c r="F316" s="96"/>
      <c r="G316" s="92">
        <f>G317</f>
        <v>200000</v>
      </c>
      <c r="H316" s="92">
        <f>H317</f>
        <v>73609.5</v>
      </c>
      <c r="I316" s="163">
        <f t="shared" si="17"/>
        <v>36.804750000000006</v>
      </c>
    </row>
    <row r="317" spans="1:9" ht="25.5" customHeight="1">
      <c r="A317" s="132"/>
      <c r="B317" s="41" t="s">
        <v>100</v>
      </c>
      <c r="C317" s="95" t="s">
        <v>186</v>
      </c>
      <c r="D317" s="95" t="s">
        <v>31</v>
      </c>
      <c r="E317" s="95" t="s">
        <v>236</v>
      </c>
      <c r="F317" s="96" t="s">
        <v>98</v>
      </c>
      <c r="G317" s="92">
        <f>G318</f>
        <v>200000</v>
      </c>
      <c r="H317" s="92">
        <f>H318</f>
        <v>73609.5</v>
      </c>
      <c r="I317" s="163">
        <f t="shared" si="17"/>
        <v>36.804750000000006</v>
      </c>
    </row>
    <row r="318" spans="1:9" ht="38.25" customHeight="1">
      <c r="A318" s="132"/>
      <c r="B318" s="42" t="s">
        <v>101</v>
      </c>
      <c r="C318" s="95" t="s">
        <v>186</v>
      </c>
      <c r="D318" s="95" t="s">
        <v>31</v>
      </c>
      <c r="E318" s="95" t="s">
        <v>236</v>
      </c>
      <c r="F318" s="96" t="s">
        <v>99</v>
      </c>
      <c r="G318" s="92">
        <v>200000</v>
      </c>
      <c r="H318" s="92">
        <v>73609.5</v>
      </c>
      <c r="I318" s="163">
        <f t="shared" si="17"/>
        <v>36.804750000000006</v>
      </c>
    </row>
    <row r="319" spans="1:9" ht="25.5" customHeight="1">
      <c r="A319" s="132"/>
      <c r="B319" s="118" t="s">
        <v>256</v>
      </c>
      <c r="C319" s="95" t="s">
        <v>186</v>
      </c>
      <c r="D319" s="95" t="s">
        <v>31</v>
      </c>
      <c r="E319" s="95" t="s">
        <v>257</v>
      </c>
      <c r="F319" s="96"/>
      <c r="G319" s="92">
        <f>SUM(G320)</f>
        <v>56869</v>
      </c>
      <c r="H319" s="92">
        <f>SUM(H320)</f>
        <v>56869</v>
      </c>
      <c r="I319" s="163">
        <f t="shared" si="17"/>
        <v>100</v>
      </c>
    </row>
    <row r="320" spans="1:9" ht="26.25" customHeight="1">
      <c r="A320" s="132"/>
      <c r="B320" s="41" t="s">
        <v>100</v>
      </c>
      <c r="C320" s="95" t="s">
        <v>186</v>
      </c>
      <c r="D320" s="95" t="s">
        <v>31</v>
      </c>
      <c r="E320" s="95" t="s">
        <v>257</v>
      </c>
      <c r="F320" s="96" t="s">
        <v>98</v>
      </c>
      <c r="G320" s="92">
        <f>G321</f>
        <v>56869</v>
      </c>
      <c r="H320" s="92">
        <f>H321</f>
        <v>56869</v>
      </c>
      <c r="I320" s="163">
        <f t="shared" si="17"/>
        <v>100</v>
      </c>
    </row>
    <row r="321" spans="1:9" ht="39" customHeight="1">
      <c r="A321" s="132"/>
      <c r="B321" s="42" t="s">
        <v>101</v>
      </c>
      <c r="C321" s="95" t="s">
        <v>186</v>
      </c>
      <c r="D321" s="95" t="s">
        <v>31</v>
      </c>
      <c r="E321" s="95" t="s">
        <v>257</v>
      </c>
      <c r="F321" s="96" t="s">
        <v>99</v>
      </c>
      <c r="G321" s="92">
        <v>56869</v>
      </c>
      <c r="H321" s="92">
        <v>56869</v>
      </c>
      <c r="I321" s="163">
        <f t="shared" si="17"/>
        <v>100</v>
      </c>
    </row>
    <row r="322" spans="1:9" ht="28.5" customHeight="1">
      <c r="A322" s="132"/>
      <c r="B322" s="60" t="s">
        <v>207</v>
      </c>
      <c r="C322" s="95" t="s">
        <v>186</v>
      </c>
      <c r="D322" s="95" t="s">
        <v>31</v>
      </c>
      <c r="E322" s="95" t="s">
        <v>208</v>
      </c>
      <c r="F322" s="96"/>
      <c r="G322" s="92">
        <f>+G323</f>
        <v>298000</v>
      </c>
      <c r="H322" s="92">
        <f>+H323</f>
        <v>123123.4</v>
      </c>
      <c r="I322" s="163">
        <f t="shared" si="17"/>
        <v>41.316577181208054</v>
      </c>
    </row>
    <row r="323" spans="1:9" ht="25.5">
      <c r="A323" s="132"/>
      <c r="B323" s="41" t="s">
        <v>100</v>
      </c>
      <c r="C323" s="95" t="s">
        <v>186</v>
      </c>
      <c r="D323" s="95" t="s">
        <v>31</v>
      </c>
      <c r="E323" s="95" t="s">
        <v>208</v>
      </c>
      <c r="F323" s="96" t="s">
        <v>98</v>
      </c>
      <c r="G323" s="92">
        <f>G324</f>
        <v>298000</v>
      </c>
      <c r="H323" s="92">
        <f>H324</f>
        <v>123123.4</v>
      </c>
      <c r="I323" s="163">
        <f t="shared" si="17"/>
        <v>41.316577181208054</v>
      </c>
    </row>
    <row r="324" spans="1:9" ht="38.25">
      <c r="A324" s="132"/>
      <c r="B324" s="42" t="s">
        <v>101</v>
      </c>
      <c r="C324" s="95" t="s">
        <v>186</v>
      </c>
      <c r="D324" s="95" t="s">
        <v>31</v>
      </c>
      <c r="E324" s="95" t="s">
        <v>208</v>
      </c>
      <c r="F324" s="96" t="s">
        <v>99</v>
      </c>
      <c r="G324" s="92">
        <v>298000</v>
      </c>
      <c r="H324" s="92">
        <v>123123.4</v>
      </c>
      <c r="I324" s="163">
        <f t="shared" si="17"/>
        <v>41.316577181208054</v>
      </c>
    </row>
    <row r="325" spans="1:9" ht="27.75" customHeight="1">
      <c r="A325" s="132"/>
      <c r="B325" s="47" t="s">
        <v>346</v>
      </c>
      <c r="C325" s="95" t="s">
        <v>186</v>
      </c>
      <c r="D325" s="95" t="s">
        <v>31</v>
      </c>
      <c r="E325" s="95" t="s">
        <v>247</v>
      </c>
      <c r="F325" s="96"/>
      <c r="G325" s="92">
        <f>G328+G326</f>
        <v>685900</v>
      </c>
      <c r="H325" s="92">
        <f>H328+H326</f>
        <v>300000</v>
      </c>
      <c r="I325" s="163">
        <f t="shared" si="17"/>
        <v>43.738154249890655</v>
      </c>
    </row>
    <row r="326" spans="1:9" ht="18.75" customHeight="1">
      <c r="A326" s="132"/>
      <c r="B326" s="60" t="s">
        <v>119</v>
      </c>
      <c r="C326" s="95" t="s">
        <v>186</v>
      </c>
      <c r="D326" s="95" t="s">
        <v>31</v>
      </c>
      <c r="E326" s="95" t="s">
        <v>247</v>
      </c>
      <c r="F326" s="96" t="s">
        <v>20</v>
      </c>
      <c r="G326" s="92">
        <f>G327</f>
        <v>300000</v>
      </c>
      <c r="H326" s="92">
        <f>H327</f>
        <v>300000</v>
      </c>
      <c r="I326" s="163">
        <f t="shared" si="17"/>
        <v>100</v>
      </c>
    </row>
    <row r="327" spans="1:9" ht="17.25" customHeight="1">
      <c r="A327" s="132"/>
      <c r="B327" s="60" t="s">
        <v>120</v>
      </c>
      <c r="C327" s="95" t="s">
        <v>186</v>
      </c>
      <c r="D327" s="95" t="s">
        <v>31</v>
      </c>
      <c r="E327" s="95" t="s">
        <v>247</v>
      </c>
      <c r="F327" s="96" t="s">
        <v>118</v>
      </c>
      <c r="G327" s="92">
        <v>300000</v>
      </c>
      <c r="H327" s="92">
        <v>300000</v>
      </c>
      <c r="I327" s="163">
        <f t="shared" si="17"/>
        <v>100</v>
      </c>
    </row>
    <row r="328" spans="1:9" ht="12.75">
      <c r="A328" s="132"/>
      <c r="B328" s="38" t="s">
        <v>125</v>
      </c>
      <c r="C328" s="95" t="s">
        <v>186</v>
      </c>
      <c r="D328" s="95" t="s">
        <v>31</v>
      </c>
      <c r="E328" s="95" t="s">
        <v>247</v>
      </c>
      <c r="F328" s="96" t="s">
        <v>123</v>
      </c>
      <c r="G328" s="92">
        <f>G329</f>
        <v>385900</v>
      </c>
      <c r="H328" s="92">
        <f>H329</f>
        <v>0</v>
      </c>
      <c r="I328" s="163">
        <f t="shared" si="17"/>
        <v>0</v>
      </c>
    </row>
    <row r="329" spans="1:9" ht="12.75">
      <c r="A329" s="132"/>
      <c r="B329" s="38" t="s">
        <v>248</v>
      </c>
      <c r="C329" s="95" t="s">
        <v>186</v>
      </c>
      <c r="D329" s="95" t="s">
        <v>31</v>
      </c>
      <c r="E329" s="95" t="s">
        <v>247</v>
      </c>
      <c r="F329" s="96" t="s">
        <v>249</v>
      </c>
      <c r="G329" s="92">
        <v>385900</v>
      </c>
      <c r="H329" s="92"/>
      <c r="I329" s="163">
        <f t="shared" si="17"/>
        <v>0</v>
      </c>
    </row>
    <row r="330" spans="1:9" ht="25.5">
      <c r="A330" s="132"/>
      <c r="B330" s="38" t="s">
        <v>319</v>
      </c>
      <c r="C330" s="95" t="s">
        <v>186</v>
      </c>
      <c r="D330" s="95" t="s">
        <v>31</v>
      </c>
      <c r="E330" s="95" t="s">
        <v>318</v>
      </c>
      <c r="F330" s="96"/>
      <c r="G330" s="92">
        <f>G331</f>
        <v>130000</v>
      </c>
      <c r="H330" s="92">
        <f>H331</f>
        <v>0</v>
      </c>
      <c r="I330" s="163">
        <f t="shared" si="17"/>
        <v>0</v>
      </c>
    </row>
    <row r="331" spans="1:9" ht="25.5">
      <c r="A331" s="132"/>
      <c r="B331" s="41" t="s">
        <v>100</v>
      </c>
      <c r="C331" s="95" t="s">
        <v>186</v>
      </c>
      <c r="D331" s="95" t="s">
        <v>31</v>
      </c>
      <c r="E331" s="95" t="s">
        <v>318</v>
      </c>
      <c r="F331" s="96" t="s">
        <v>98</v>
      </c>
      <c r="G331" s="92">
        <f>G332</f>
        <v>130000</v>
      </c>
      <c r="H331" s="92">
        <f>H332</f>
        <v>0</v>
      </c>
      <c r="I331" s="163">
        <f aca="true" t="shared" si="18" ref="I331:I394">H331/G331*100</f>
        <v>0</v>
      </c>
    </row>
    <row r="332" spans="1:9" ht="38.25">
      <c r="A332" s="132"/>
      <c r="B332" s="42" t="s">
        <v>101</v>
      </c>
      <c r="C332" s="95" t="s">
        <v>186</v>
      </c>
      <c r="D332" s="95" t="s">
        <v>31</v>
      </c>
      <c r="E332" s="95" t="s">
        <v>318</v>
      </c>
      <c r="F332" s="96" t="s">
        <v>99</v>
      </c>
      <c r="G332" s="92">
        <v>130000</v>
      </c>
      <c r="H332" s="92"/>
      <c r="I332" s="163">
        <f t="shared" si="18"/>
        <v>0</v>
      </c>
    </row>
    <row r="333" spans="1:9" ht="12.75">
      <c r="A333" s="132"/>
      <c r="B333" s="38" t="s">
        <v>261</v>
      </c>
      <c r="C333" s="100" t="s">
        <v>186</v>
      </c>
      <c r="D333" s="100" t="s">
        <v>31</v>
      </c>
      <c r="E333" s="100" t="s">
        <v>262</v>
      </c>
      <c r="F333" s="96"/>
      <c r="G333" s="98">
        <f>G334</f>
        <v>50000</v>
      </c>
      <c r="H333" s="98">
        <f>H334</f>
        <v>0</v>
      </c>
      <c r="I333" s="163">
        <f t="shared" si="18"/>
        <v>0</v>
      </c>
    </row>
    <row r="334" spans="1:9" ht="25.5">
      <c r="A334" s="132"/>
      <c r="B334" s="41" t="s">
        <v>100</v>
      </c>
      <c r="C334" s="100" t="s">
        <v>186</v>
      </c>
      <c r="D334" s="100" t="s">
        <v>31</v>
      </c>
      <c r="E334" s="100" t="s">
        <v>262</v>
      </c>
      <c r="F334" s="96" t="s">
        <v>98</v>
      </c>
      <c r="G334" s="98">
        <f>G335</f>
        <v>50000</v>
      </c>
      <c r="H334" s="98">
        <f>H335</f>
        <v>0</v>
      </c>
      <c r="I334" s="163">
        <f t="shared" si="18"/>
        <v>0</v>
      </c>
    </row>
    <row r="335" spans="1:9" ht="38.25">
      <c r="A335" s="132"/>
      <c r="B335" s="42" t="s">
        <v>101</v>
      </c>
      <c r="C335" s="100" t="s">
        <v>186</v>
      </c>
      <c r="D335" s="100" t="s">
        <v>31</v>
      </c>
      <c r="E335" s="100" t="s">
        <v>262</v>
      </c>
      <c r="F335" s="96" t="s">
        <v>99</v>
      </c>
      <c r="G335" s="98">
        <v>50000</v>
      </c>
      <c r="H335" s="98"/>
      <c r="I335" s="163">
        <f t="shared" si="18"/>
        <v>0</v>
      </c>
    </row>
    <row r="336" spans="1:9" ht="12.75">
      <c r="A336" s="132"/>
      <c r="B336" s="38" t="s">
        <v>297</v>
      </c>
      <c r="C336" s="93" t="s">
        <v>186</v>
      </c>
      <c r="D336" s="93" t="s">
        <v>31</v>
      </c>
      <c r="E336" s="93" t="s">
        <v>298</v>
      </c>
      <c r="F336" s="97"/>
      <c r="G336" s="92">
        <f>+G337</f>
        <v>760000</v>
      </c>
      <c r="H336" s="92">
        <f>+H337</f>
        <v>381452.05</v>
      </c>
      <c r="I336" s="163">
        <f t="shared" si="18"/>
        <v>50.19105921052631</v>
      </c>
    </row>
    <row r="337" spans="1:9" ht="25.5">
      <c r="A337" s="132"/>
      <c r="B337" s="38" t="s">
        <v>299</v>
      </c>
      <c r="C337" s="93" t="s">
        <v>186</v>
      </c>
      <c r="D337" s="93" t="s">
        <v>31</v>
      </c>
      <c r="E337" s="93" t="s">
        <v>298</v>
      </c>
      <c r="F337" s="97" t="s">
        <v>300</v>
      </c>
      <c r="G337" s="92">
        <f>G338</f>
        <v>760000</v>
      </c>
      <c r="H337" s="92">
        <f>H338</f>
        <v>381452.05</v>
      </c>
      <c r="I337" s="163">
        <f t="shared" si="18"/>
        <v>50.19105921052631</v>
      </c>
    </row>
    <row r="338" spans="1:9" ht="12.75">
      <c r="A338" s="132"/>
      <c r="B338" s="38" t="s">
        <v>297</v>
      </c>
      <c r="C338" s="93" t="s">
        <v>186</v>
      </c>
      <c r="D338" s="93" t="s">
        <v>31</v>
      </c>
      <c r="E338" s="93" t="s">
        <v>298</v>
      </c>
      <c r="F338" s="97" t="s">
        <v>301</v>
      </c>
      <c r="G338" s="92">
        <v>760000</v>
      </c>
      <c r="H338" s="92">
        <v>381452.05</v>
      </c>
      <c r="I338" s="163">
        <f t="shared" si="18"/>
        <v>50.19105921052631</v>
      </c>
    </row>
    <row r="339" spans="1:9" ht="23.25" customHeight="1">
      <c r="A339" s="132"/>
      <c r="B339" s="60" t="s">
        <v>258</v>
      </c>
      <c r="C339" s="95" t="s">
        <v>186</v>
      </c>
      <c r="D339" s="95" t="s">
        <v>31</v>
      </c>
      <c r="E339" s="95" t="s">
        <v>259</v>
      </c>
      <c r="F339" s="96"/>
      <c r="G339" s="98">
        <f>G340</f>
        <v>300000</v>
      </c>
      <c r="H339" s="98">
        <f>H340</f>
        <v>42038.8</v>
      </c>
      <c r="I339" s="163">
        <f t="shared" si="18"/>
        <v>14.012933333333336</v>
      </c>
    </row>
    <row r="340" spans="1:9" ht="25.5">
      <c r="A340" s="132"/>
      <c r="B340" s="41" t="s">
        <v>100</v>
      </c>
      <c r="C340" s="95" t="s">
        <v>186</v>
      </c>
      <c r="D340" s="95" t="s">
        <v>31</v>
      </c>
      <c r="E340" s="95" t="s">
        <v>259</v>
      </c>
      <c r="F340" s="96" t="s">
        <v>98</v>
      </c>
      <c r="G340" s="98">
        <f>G341</f>
        <v>300000</v>
      </c>
      <c r="H340" s="98">
        <f>H341</f>
        <v>42038.8</v>
      </c>
      <c r="I340" s="163">
        <f t="shared" si="18"/>
        <v>14.012933333333336</v>
      </c>
    </row>
    <row r="341" spans="1:9" ht="38.25">
      <c r="A341" s="132"/>
      <c r="B341" s="42" t="s">
        <v>101</v>
      </c>
      <c r="C341" s="95" t="s">
        <v>186</v>
      </c>
      <c r="D341" s="95" t="s">
        <v>31</v>
      </c>
      <c r="E341" s="95" t="s">
        <v>259</v>
      </c>
      <c r="F341" s="96" t="s">
        <v>99</v>
      </c>
      <c r="G341" s="98">
        <v>300000</v>
      </c>
      <c r="H341" s="98">
        <v>42038.8</v>
      </c>
      <c r="I341" s="163">
        <f t="shared" si="18"/>
        <v>14.012933333333336</v>
      </c>
    </row>
    <row r="342" spans="1:9" ht="89.25">
      <c r="A342" s="132"/>
      <c r="B342" s="42" t="s">
        <v>345</v>
      </c>
      <c r="C342" s="95" t="s">
        <v>186</v>
      </c>
      <c r="D342" s="95" t="s">
        <v>31</v>
      </c>
      <c r="E342" s="95" t="s">
        <v>260</v>
      </c>
      <c r="F342" s="96"/>
      <c r="G342" s="98">
        <f>G343</f>
        <v>466884</v>
      </c>
      <c r="H342" s="98">
        <f>H343</f>
        <v>0</v>
      </c>
      <c r="I342" s="163">
        <f t="shared" si="18"/>
        <v>0</v>
      </c>
    </row>
    <row r="343" spans="1:9" ht="25.5">
      <c r="A343" s="132"/>
      <c r="B343" s="41" t="s">
        <v>100</v>
      </c>
      <c r="C343" s="95" t="s">
        <v>186</v>
      </c>
      <c r="D343" s="95" t="s">
        <v>31</v>
      </c>
      <c r="E343" s="95" t="s">
        <v>260</v>
      </c>
      <c r="F343" s="96" t="s">
        <v>98</v>
      </c>
      <c r="G343" s="98">
        <f>G344</f>
        <v>466884</v>
      </c>
      <c r="H343" s="98">
        <f>H344</f>
        <v>0</v>
      </c>
      <c r="I343" s="163">
        <f t="shared" si="18"/>
        <v>0</v>
      </c>
    </row>
    <row r="344" spans="1:9" ht="38.25">
      <c r="A344" s="132"/>
      <c r="B344" s="42" t="s">
        <v>101</v>
      </c>
      <c r="C344" s="95" t="s">
        <v>186</v>
      </c>
      <c r="D344" s="95" t="s">
        <v>31</v>
      </c>
      <c r="E344" s="95" t="s">
        <v>260</v>
      </c>
      <c r="F344" s="96" t="s">
        <v>99</v>
      </c>
      <c r="G344" s="98">
        <v>466884</v>
      </c>
      <c r="H344" s="98"/>
      <c r="I344" s="163">
        <f t="shared" si="18"/>
        <v>0</v>
      </c>
    </row>
    <row r="345" spans="1:9" ht="77.25" customHeight="1">
      <c r="A345" s="132"/>
      <c r="B345" s="38" t="s">
        <v>285</v>
      </c>
      <c r="C345" s="95" t="s">
        <v>186</v>
      </c>
      <c r="D345" s="95" t="s">
        <v>31</v>
      </c>
      <c r="E345" s="95" t="s">
        <v>286</v>
      </c>
      <c r="F345" s="96"/>
      <c r="G345" s="92">
        <f>G346</f>
        <v>971923</v>
      </c>
      <c r="H345" s="92">
        <f>H346</f>
        <v>333559.41</v>
      </c>
      <c r="I345" s="163">
        <f t="shared" si="18"/>
        <v>34.31953045663082</v>
      </c>
    </row>
    <row r="346" spans="1:9" ht="25.5">
      <c r="A346" s="132"/>
      <c r="B346" s="41" t="s">
        <v>100</v>
      </c>
      <c r="C346" s="95" t="s">
        <v>186</v>
      </c>
      <c r="D346" s="95" t="s">
        <v>31</v>
      </c>
      <c r="E346" s="95" t="s">
        <v>286</v>
      </c>
      <c r="F346" s="96" t="s">
        <v>98</v>
      </c>
      <c r="G346" s="92">
        <f>G347</f>
        <v>971923</v>
      </c>
      <c r="H346" s="92">
        <f>H347</f>
        <v>333559.41</v>
      </c>
      <c r="I346" s="163">
        <f t="shared" si="18"/>
        <v>34.31953045663082</v>
      </c>
    </row>
    <row r="347" spans="1:9" ht="38.25">
      <c r="A347" s="132"/>
      <c r="B347" s="42" t="s">
        <v>101</v>
      </c>
      <c r="C347" s="95" t="s">
        <v>186</v>
      </c>
      <c r="D347" s="95" t="s">
        <v>31</v>
      </c>
      <c r="E347" s="95" t="s">
        <v>286</v>
      </c>
      <c r="F347" s="96" t="s">
        <v>99</v>
      </c>
      <c r="G347" s="92">
        <v>971923</v>
      </c>
      <c r="H347" s="92">
        <v>333559.41</v>
      </c>
      <c r="I347" s="163">
        <f t="shared" si="18"/>
        <v>34.31953045663082</v>
      </c>
    </row>
    <row r="348" spans="1:9" ht="24" customHeight="1">
      <c r="A348" s="132"/>
      <c r="B348" s="38" t="s">
        <v>209</v>
      </c>
      <c r="C348" s="95" t="s">
        <v>186</v>
      </c>
      <c r="D348" s="95" t="s">
        <v>31</v>
      </c>
      <c r="E348" s="95" t="s">
        <v>210</v>
      </c>
      <c r="F348" s="96"/>
      <c r="G348" s="92">
        <f>SUM(G351:G352)</f>
        <v>17690855.6</v>
      </c>
      <c r="H348" s="92">
        <f>SUM(H351:H352)</f>
        <v>9927787.41</v>
      </c>
      <c r="I348" s="163">
        <f t="shared" si="18"/>
        <v>56.11818690103377</v>
      </c>
    </row>
    <row r="349" spans="1:9" ht="40.5" customHeight="1">
      <c r="A349" s="132"/>
      <c r="B349" s="39" t="s">
        <v>109</v>
      </c>
      <c r="C349" s="95" t="s">
        <v>186</v>
      </c>
      <c r="D349" s="95" t="s">
        <v>31</v>
      </c>
      <c r="E349" s="95" t="s">
        <v>210</v>
      </c>
      <c r="F349" s="96" t="s">
        <v>106</v>
      </c>
      <c r="G349" s="92">
        <f>G350</f>
        <v>17690855.6</v>
      </c>
      <c r="H349" s="92">
        <f>H350</f>
        <v>9927787.41</v>
      </c>
      <c r="I349" s="163">
        <f t="shared" si="18"/>
        <v>56.11818690103377</v>
      </c>
    </row>
    <row r="350" spans="1:9" ht="16.5" customHeight="1">
      <c r="A350" s="132"/>
      <c r="B350" s="60" t="s">
        <v>110</v>
      </c>
      <c r="C350" s="95" t="s">
        <v>186</v>
      </c>
      <c r="D350" s="95" t="s">
        <v>31</v>
      </c>
      <c r="E350" s="95" t="s">
        <v>210</v>
      </c>
      <c r="F350" s="96" t="s">
        <v>107</v>
      </c>
      <c r="G350" s="92">
        <f>G351+G352</f>
        <v>17690855.6</v>
      </c>
      <c r="H350" s="92">
        <f>H351+H352</f>
        <v>9927787.41</v>
      </c>
      <c r="I350" s="163">
        <f t="shared" si="18"/>
        <v>56.11818690103377</v>
      </c>
    </row>
    <row r="351" spans="1:9" ht="63.75">
      <c r="A351" s="132"/>
      <c r="B351" s="39" t="s">
        <v>189</v>
      </c>
      <c r="C351" s="95" t="s">
        <v>186</v>
      </c>
      <c r="D351" s="95" t="s">
        <v>31</v>
      </c>
      <c r="E351" s="95" t="s">
        <v>210</v>
      </c>
      <c r="F351" s="96" t="s">
        <v>190</v>
      </c>
      <c r="G351" s="92">
        <v>17340962</v>
      </c>
      <c r="H351" s="92">
        <v>9777893.81</v>
      </c>
      <c r="I351" s="163">
        <f t="shared" si="18"/>
        <v>56.38610943268315</v>
      </c>
    </row>
    <row r="352" spans="1:9" ht="12.75">
      <c r="A352" s="132"/>
      <c r="B352" s="39" t="s">
        <v>26</v>
      </c>
      <c r="C352" s="95" t="s">
        <v>186</v>
      </c>
      <c r="D352" s="95" t="s">
        <v>31</v>
      </c>
      <c r="E352" s="95" t="s">
        <v>210</v>
      </c>
      <c r="F352" s="96" t="s">
        <v>108</v>
      </c>
      <c r="G352" s="92">
        <v>349893.6</v>
      </c>
      <c r="H352" s="92">
        <v>149893.6</v>
      </c>
      <c r="I352" s="163">
        <f t="shared" si="18"/>
        <v>42.83976614605126</v>
      </c>
    </row>
    <row r="353" spans="1:9" ht="27" customHeight="1">
      <c r="A353" s="132"/>
      <c r="B353" s="38" t="s">
        <v>213</v>
      </c>
      <c r="C353" s="95" t="s">
        <v>186</v>
      </c>
      <c r="D353" s="95" t="s">
        <v>31</v>
      </c>
      <c r="E353" s="95" t="s">
        <v>214</v>
      </c>
      <c r="F353" s="96"/>
      <c r="G353" s="92">
        <f>G354</f>
        <v>58535203.66</v>
      </c>
      <c r="H353" s="92">
        <f>H354</f>
        <v>31961093.73</v>
      </c>
      <c r="I353" s="163">
        <f t="shared" si="18"/>
        <v>54.60149061006958</v>
      </c>
    </row>
    <row r="354" spans="1:9" ht="38.25" customHeight="1">
      <c r="A354" s="132"/>
      <c r="B354" s="39" t="s">
        <v>109</v>
      </c>
      <c r="C354" s="95" t="s">
        <v>186</v>
      </c>
      <c r="D354" s="95" t="s">
        <v>31</v>
      </c>
      <c r="E354" s="95" t="s">
        <v>214</v>
      </c>
      <c r="F354" s="96" t="s">
        <v>106</v>
      </c>
      <c r="G354" s="92">
        <f>G355</f>
        <v>58535203.66</v>
      </c>
      <c r="H354" s="92">
        <f>H355</f>
        <v>31961093.73</v>
      </c>
      <c r="I354" s="163">
        <f t="shared" si="18"/>
        <v>54.60149061006958</v>
      </c>
    </row>
    <row r="355" spans="1:9" ht="15" customHeight="1">
      <c r="A355" s="132"/>
      <c r="B355" s="60" t="s">
        <v>110</v>
      </c>
      <c r="C355" s="119" t="s">
        <v>186</v>
      </c>
      <c r="D355" s="95" t="s">
        <v>31</v>
      </c>
      <c r="E355" s="95" t="s">
        <v>214</v>
      </c>
      <c r="F355" s="96" t="s">
        <v>107</v>
      </c>
      <c r="G355" s="92">
        <f>G356+G357</f>
        <v>58535203.66</v>
      </c>
      <c r="H355" s="92">
        <f>H356+H357</f>
        <v>31961093.73</v>
      </c>
      <c r="I355" s="163">
        <f t="shared" si="18"/>
        <v>54.60149061006958</v>
      </c>
    </row>
    <row r="356" spans="1:9" ht="63" customHeight="1">
      <c r="A356" s="132"/>
      <c r="B356" s="39" t="s">
        <v>189</v>
      </c>
      <c r="C356" s="119" t="s">
        <v>186</v>
      </c>
      <c r="D356" s="95" t="s">
        <v>31</v>
      </c>
      <c r="E356" s="95" t="s">
        <v>214</v>
      </c>
      <c r="F356" s="96" t="s">
        <v>190</v>
      </c>
      <c r="G356" s="92">
        <v>57337000</v>
      </c>
      <c r="H356" s="92">
        <v>31262890.07</v>
      </c>
      <c r="I356" s="163">
        <f t="shared" si="18"/>
        <v>54.52480958194534</v>
      </c>
    </row>
    <row r="357" spans="1:9" ht="12.75">
      <c r="A357" s="132"/>
      <c r="B357" s="39" t="s">
        <v>26</v>
      </c>
      <c r="C357" s="119" t="s">
        <v>186</v>
      </c>
      <c r="D357" s="95" t="s">
        <v>31</v>
      </c>
      <c r="E357" s="95" t="s">
        <v>214</v>
      </c>
      <c r="F357" s="96" t="s">
        <v>108</v>
      </c>
      <c r="G357" s="92">
        <v>1198203.66</v>
      </c>
      <c r="H357" s="92">
        <v>698203.66</v>
      </c>
      <c r="I357" s="163">
        <f t="shared" si="18"/>
        <v>58.2708669075506</v>
      </c>
    </row>
    <row r="358" spans="1:9" ht="27.75" customHeight="1">
      <c r="A358" s="132"/>
      <c r="B358" s="38" t="s">
        <v>187</v>
      </c>
      <c r="C358" s="119" t="s">
        <v>186</v>
      </c>
      <c r="D358" s="95" t="s">
        <v>31</v>
      </c>
      <c r="E358" s="95" t="s">
        <v>188</v>
      </c>
      <c r="F358" s="96"/>
      <c r="G358" s="92">
        <f>G359</f>
        <v>15412205.53</v>
      </c>
      <c r="H358" s="92">
        <f>H359</f>
        <v>9614562.879999999</v>
      </c>
      <c r="I358" s="163">
        <f t="shared" si="18"/>
        <v>62.382783964859314</v>
      </c>
    </row>
    <row r="359" spans="1:9" ht="39" customHeight="1">
      <c r="A359" s="132"/>
      <c r="B359" s="39" t="s">
        <v>109</v>
      </c>
      <c r="C359" s="119" t="s">
        <v>186</v>
      </c>
      <c r="D359" s="95" t="s">
        <v>31</v>
      </c>
      <c r="E359" s="95" t="s">
        <v>188</v>
      </c>
      <c r="F359" s="96" t="s">
        <v>106</v>
      </c>
      <c r="G359" s="92">
        <f>G360</f>
        <v>15412205.53</v>
      </c>
      <c r="H359" s="92">
        <f>H360</f>
        <v>9614562.879999999</v>
      </c>
      <c r="I359" s="163">
        <f t="shared" si="18"/>
        <v>62.382783964859314</v>
      </c>
    </row>
    <row r="360" spans="1:9" ht="12.75" customHeight="1">
      <c r="A360" s="132"/>
      <c r="B360" s="60" t="s">
        <v>110</v>
      </c>
      <c r="C360" s="119" t="s">
        <v>186</v>
      </c>
      <c r="D360" s="95" t="s">
        <v>31</v>
      </c>
      <c r="E360" s="95" t="s">
        <v>188</v>
      </c>
      <c r="F360" s="96" t="s">
        <v>107</v>
      </c>
      <c r="G360" s="92">
        <f>G361+G362</f>
        <v>15412205.53</v>
      </c>
      <c r="H360" s="92">
        <f>H361+H362</f>
        <v>9614562.879999999</v>
      </c>
      <c r="I360" s="163">
        <f t="shared" si="18"/>
        <v>62.382783964859314</v>
      </c>
    </row>
    <row r="361" spans="1:9" ht="64.5" customHeight="1">
      <c r="A361" s="132"/>
      <c r="B361" s="39" t="s">
        <v>189</v>
      </c>
      <c r="C361" s="119" t="s">
        <v>186</v>
      </c>
      <c r="D361" s="95" t="s">
        <v>31</v>
      </c>
      <c r="E361" s="95" t="s">
        <v>188</v>
      </c>
      <c r="F361" s="96" t="s">
        <v>190</v>
      </c>
      <c r="G361" s="92">
        <v>15340274</v>
      </c>
      <c r="H361" s="92">
        <v>9582157.85</v>
      </c>
      <c r="I361" s="163">
        <f t="shared" si="18"/>
        <v>62.464059312108766</v>
      </c>
    </row>
    <row r="362" spans="1:9" ht="12.75">
      <c r="A362" s="132"/>
      <c r="B362" s="39" t="s">
        <v>26</v>
      </c>
      <c r="C362" s="119" t="s">
        <v>186</v>
      </c>
      <c r="D362" s="95" t="s">
        <v>31</v>
      </c>
      <c r="E362" s="95" t="s">
        <v>188</v>
      </c>
      <c r="F362" s="96" t="s">
        <v>108</v>
      </c>
      <c r="G362" s="92">
        <v>71931.53</v>
      </c>
      <c r="H362" s="92">
        <v>32405.03</v>
      </c>
      <c r="I362" s="163">
        <f t="shared" si="18"/>
        <v>45.04982724543743</v>
      </c>
    </row>
    <row r="363" spans="1:9" ht="37.5" customHeight="1">
      <c r="A363" s="132"/>
      <c r="B363" s="38" t="s">
        <v>217</v>
      </c>
      <c r="C363" s="119" t="s">
        <v>186</v>
      </c>
      <c r="D363" s="95" t="s">
        <v>31</v>
      </c>
      <c r="E363" s="95" t="s">
        <v>218</v>
      </c>
      <c r="F363" s="96"/>
      <c r="G363" s="92">
        <f>G364</f>
        <v>1469393</v>
      </c>
      <c r="H363" s="92">
        <f>H364</f>
        <v>867384.48</v>
      </c>
      <c r="I363" s="163">
        <f t="shared" si="18"/>
        <v>59.03012196192577</v>
      </c>
    </row>
    <row r="364" spans="1:9" ht="37.5" customHeight="1">
      <c r="A364" s="132"/>
      <c r="B364" s="60" t="s">
        <v>109</v>
      </c>
      <c r="C364" s="119" t="s">
        <v>186</v>
      </c>
      <c r="D364" s="95" t="s">
        <v>31</v>
      </c>
      <c r="E364" s="95" t="s">
        <v>218</v>
      </c>
      <c r="F364" s="96" t="s">
        <v>106</v>
      </c>
      <c r="G364" s="92">
        <f>G365</f>
        <v>1469393</v>
      </c>
      <c r="H364" s="92">
        <f>H365</f>
        <v>867384.48</v>
      </c>
      <c r="I364" s="163">
        <f t="shared" si="18"/>
        <v>59.03012196192577</v>
      </c>
    </row>
    <row r="365" spans="1:9" ht="12.75" customHeight="1">
      <c r="A365" s="132"/>
      <c r="B365" s="60" t="s">
        <v>110</v>
      </c>
      <c r="C365" s="119" t="s">
        <v>186</v>
      </c>
      <c r="D365" s="95" t="s">
        <v>31</v>
      </c>
      <c r="E365" s="95" t="s">
        <v>218</v>
      </c>
      <c r="F365" s="96" t="s">
        <v>107</v>
      </c>
      <c r="G365" s="92">
        <f>G366+G367</f>
        <v>1469393</v>
      </c>
      <c r="H365" s="92">
        <f>H366+H367</f>
        <v>867384.48</v>
      </c>
      <c r="I365" s="163">
        <f t="shared" si="18"/>
        <v>59.03012196192577</v>
      </c>
    </row>
    <row r="366" spans="1:9" ht="66" customHeight="1">
      <c r="A366" s="132"/>
      <c r="B366" s="39" t="s">
        <v>189</v>
      </c>
      <c r="C366" s="119" t="s">
        <v>186</v>
      </c>
      <c r="D366" s="95" t="s">
        <v>31</v>
      </c>
      <c r="E366" s="95" t="s">
        <v>218</v>
      </c>
      <c r="F366" s="96" t="s">
        <v>190</v>
      </c>
      <c r="G366" s="92">
        <v>1466393</v>
      </c>
      <c r="H366" s="92">
        <v>867384.48</v>
      </c>
      <c r="I366" s="163">
        <f t="shared" si="18"/>
        <v>59.15088792704275</v>
      </c>
    </row>
    <row r="367" spans="1:9" ht="12.75">
      <c r="A367" s="132"/>
      <c r="B367" s="39" t="s">
        <v>26</v>
      </c>
      <c r="C367" s="119" t="s">
        <v>186</v>
      </c>
      <c r="D367" s="95" t="s">
        <v>31</v>
      </c>
      <c r="E367" s="95" t="s">
        <v>218</v>
      </c>
      <c r="F367" s="96" t="s">
        <v>108</v>
      </c>
      <c r="G367" s="92">
        <v>3000</v>
      </c>
      <c r="H367" s="92"/>
      <c r="I367" s="163">
        <f t="shared" si="18"/>
        <v>0</v>
      </c>
    </row>
    <row r="368" spans="1:9" ht="12.75" customHeight="1">
      <c r="A368" s="132"/>
      <c r="B368" s="38" t="s">
        <v>193</v>
      </c>
      <c r="C368" s="119" t="s">
        <v>186</v>
      </c>
      <c r="D368" s="95" t="s">
        <v>31</v>
      </c>
      <c r="E368" s="95" t="s">
        <v>194</v>
      </c>
      <c r="F368" s="96"/>
      <c r="G368" s="92">
        <f>SUM(G371:G372)</f>
        <v>12361835</v>
      </c>
      <c r="H368" s="92">
        <f>SUM(H371:H372)</f>
        <v>6441689.5</v>
      </c>
      <c r="I368" s="163">
        <f t="shared" si="18"/>
        <v>52.10949264409369</v>
      </c>
    </row>
    <row r="369" spans="1:9" ht="38.25" customHeight="1">
      <c r="A369" s="132"/>
      <c r="B369" s="39" t="s">
        <v>109</v>
      </c>
      <c r="C369" s="119" t="s">
        <v>186</v>
      </c>
      <c r="D369" s="95" t="s">
        <v>31</v>
      </c>
      <c r="E369" s="95" t="s">
        <v>194</v>
      </c>
      <c r="F369" s="96" t="s">
        <v>106</v>
      </c>
      <c r="G369" s="92">
        <f>G370</f>
        <v>12361835</v>
      </c>
      <c r="H369" s="92">
        <f>H370</f>
        <v>6441689.5</v>
      </c>
      <c r="I369" s="163">
        <f t="shared" si="18"/>
        <v>52.10949264409369</v>
      </c>
    </row>
    <row r="370" spans="1:9" ht="12.75" customHeight="1">
      <c r="A370" s="132"/>
      <c r="B370" s="60" t="s">
        <v>110</v>
      </c>
      <c r="C370" s="119" t="s">
        <v>186</v>
      </c>
      <c r="D370" s="95" t="s">
        <v>31</v>
      </c>
      <c r="E370" s="95" t="s">
        <v>194</v>
      </c>
      <c r="F370" s="96" t="s">
        <v>107</v>
      </c>
      <c r="G370" s="92">
        <f>G371+G372</f>
        <v>12361835</v>
      </c>
      <c r="H370" s="92">
        <f>H371+H372</f>
        <v>6441689.5</v>
      </c>
      <c r="I370" s="163">
        <f t="shared" si="18"/>
        <v>52.10949264409369</v>
      </c>
    </row>
    <row r="371" spans="1:9" ht="63.75" customHeight="1">
      <c r="A371" s="132"/>
      <c r="B371" s="39" t="s">
        <v>189</v>
      </c>
      <c r="C371" s="119" t="s">
        <v>186</v>
      </c>
      <c r="D371" s="95" t="s">
        <v>31</v>
      </c>
      <c r="E371" s="95" t="s">
        <v>194</v>
      </c>
      <c r="F371" s="96" t="s">
        <v>190</v>
      </c>
      <c r="G371" s="92">
        <v>12081835</v>
      </c>
      <c r="H371" s="92">
        <v>6244567.86</v>
      </c>
      <c r="I371" s="163">
        <f t="shared" si="18"/>
        <v>51.68559130297674</v>
      </c>
    </row>
    <row r="372" spans="1:9" ht="12.75">
      <c r="A372" s="132"/>
      <c r="B372" s="39" t="s">
        <v>26</v>
      </c>
      <c r="C372" s="119" t="s">
        <v>186</v>
      </c>
      <c r="D372" s="95" t="s">
        <v>31</v>
      </c>
      <c r="E372" s="95" t="s">
        <v>194</v>
      </c>
      <c r="F372" s="96" t="s">
        <v>108</v>
      </c>
      <c r="G372" s="92">
        <v>280000</v>
      </c>
      <c r="H372" s="92">
        <v>197121.64</v>
      </c>
      <c r="I372" s="163">
        <f t="shared" si="18"/>
        <v>70.40058571428573</v>
      </c>
    </row>
    <row r="373" spans="1:9" ht="12.75">
      <c r="A373" s="132"/>
      <c r="B373" s="38" t="s">
        <v>195</v>
      </c>
      <c r="C373" s="119" t="s">
        <v>186</v>
      </c>
      <c r="D373" s="95" t="s">
        <v>31</v>
      </c>
      <c r="E373" s="95" t="s">
        <v>196</v>
      </c>
      <c r="F373" s="96"/>
      <c r="G373" s="92">
        <f>G374</f>
        <v>14621490</v>
      </c>
      <c r="H373" s="92">
        <f>H374</f>
        <v>6546887.449999999</v>
      </c>
      <c r="I373" s="163">
        <f t="shared" si="18"/>
        <v>44.77578858242217</v>
      </c>
    </row>
    <row r="374" spans="1:9" ht="36.75" customHeight="1">
      <c r="A374" s="132"/>
      <c r="B374" s="39" t="s">
        <v>109</v>
      </c>
      <c r="C374" s="119" t="s">
        <v>186</v>
      </c>
      <c r="D374" s="95" t="s">
        <v>31</v>
      </c>
      <c r="E374" s="95" t="s">
        <v>196</v>
      </c>
      <c r="F374" s="96" t="s">
        <v>106</v>
      </c>
      <c r="G374" s="92">
        <f>G375</f>
        <v>14621490</v>
      </c>
      <c r="H374" s="92">
        <f>H375</f>
        <v>6546887.449999999</v>
      </c>
      <c r="I374" s="163">
        <f t="shared" si="18"/>
        <v>44.77578858242217</v>
      </c>
    </row>
    <row r="375" spans="1:9" ht="12.75" customHeight="1">
      <c r="A375" s="132"/>
      <c r="B375" s="60" t="s">
        <v>110</v>
      </c>
      <c r="C375" s="119" t="s">
        <v>186</v>
      </c>
      <c r="D375" s="95" t="s">
        <v>31</v>
      </c>
      <c r="E375" s="95" t="s">
        <v>196</v>
      </c>
      <c r="F375" s="96" t="s">
        <v>107</v>
      </c>
      <c r="G375" s="92">
        <f>G376+G377</f>
        <v>14621490</v>
      </c>
      <c r="H375" s="92">
        <f>H376+H377</f>
        <v>6546887.449999999</v>
      </c>
      <c r="I375" s="163">
        <f t="shared" si="18"/>
        <v>44.77578858242217</v>
      </c>
    </row>
    <row r="376" spans="1:9" ht="63.75" customHeight="1">
      <c r="A376" s="132"/>
      <c r="B376" s="39" t="s">
        <v>189</v>
      </c>
      <c r="C376" s="119" t="s">
        <v>186</v>
      </c>
      <c r="D376" s="95" t="s">
        <v>31</v>
      </c>
      <c r="E376" s="95" t="s">
        <v>196</v>
      </c>
      <c r="F376" s="96" t="s">
        <v>190</v>
      </c>
      <c r="G376" s="92">
        <v>14441490</v>
      </c>
      <c r="H376" s="92">
        <v>6540617.85</v>
      </c>
      <c r="I376" s="163">
        <f t="shared" si="18"/>
        <v>45.29046414185793</v>
      </c>
    </row>
    <row r="377" spans="1:9" ht="12.75">
      <c r="A377" s="132"/>
      <c r="B377" s="39" t="s">
        <v>26</v>
      </c>
      <c r="C377" s="119" t="s">
        <v>186</v>
      </c>
      <c r="D377" s="95" t="s">
        <v>31</v>
      </c>
      <c r="E377" s="95" t="s">
        <v>196</v>
      </c>
      <c r="F377" s="96" t="s">
        <v>108</v>
      </c>
      <c r="G377" s="92">
        <v>180000</v>
      </c>
      <c r="H377" s="92">
        <v>6269.6</v>
      </c>
      <c r="I377" s="163">
        <f t="shared" si="18"/>
        <v>3.483111111111111</v>
      </c>
    </row>
    <row r="378" spans="1:9" ht="12.75" customHeight="1">
      <c r="A378" s="132"/>
      <c r="B378" s="60" t="s">
        <v>197</v>
      </c>
      <c r="C378" s="119" t="s">
        <v>186</v>
      </c>
      <c r="D378" s="95" t="s">
        <v>31</v>
      </c>
      <c r="E378" s="95" t="s">
        <v>198</v>
      </c>
      <c r="F378" s="96"/>
      <c r="G378" s="92">
        <f>G379</f>
        <v>50000</v>
      </c>
      <c r="H378" s="92">
        <f>H379</f>
        <v>0</v>
      </c>
      <c r="I378" s="163">
        <f t="shared" si="18"/>
        <v>0</v>
      </c>
    </row>
    <row r="379" spans="1:9" ht="26.25" customHeight="1">
      <c r="A379" s="132"/>
      <c r="B379" s="51" t="s">
        <v>100</v>
      </c>
      <c r="C379" s="119" t="s">
        <v>186</v>
      </c>
      <c r="D379" s="95" t="s">
        <v>31</v>
      </c>
      <c r="E379" s="95" t="s">
        <v>198</v>
      </c>
      <c r="F379" s="96" t="s">
        <v>98</v>
      </c>
      <c r="G379" s="92">
        <f>G380</f>
        <v>50000</v>
      </c>
      <c r="H379" s="92">
        <f>H380</f>
        <v>0</v>
      </c>
      <c r="I379" s="163">
        <f t="shared" si="18"/>
        <v>0</v>
      </c>
    </row>
    <row r="380" spans="1:9" ht="33.75" customHeight="1">
      <c r="A380" s="132"/>
      <c r="B380" s="42" t="s">
        <v>101</v>
      </c>
      <c r="C380" s="119" t="s">
        <v>186</v>
      </c>
      <c r="D380" s="95" t="s">
        <v>31</v>
      </c>
      <c r="E380" s="95" t="s">
        <v>198</v>
      </c>
      <c r="F380" s="96" t="s">
        <v>99</v>
      </c>
      <c r="G380" s="92">
        <v>50000</v>
      </c>
      <c r="H380" s="92"/>
      <c r="I380" s="163">
        <f t="shared" si="18"/>
        <v>0</v>
      </c>
    </row>
    <row r="381" spans="1:9" ht="12.75">
      <c r="A381" s="132"/>
      <c r="B381" s="38" t="s">
        <v>265</v>
      </c>
      <c r="C381" s="119" t="s">
        <v>186</v>
      </c>
      <c r="D381" s="95" t="s">
        <v>31</v>
      </c>
      <c r="E381" s="95" t="s">
        <v>266</v>
      </c>
      <c r="F381" s="96"/>
      <c r="G381" s="92">
        <f>G382</f>
        <v>69000</v>
      </c>
      <c r="H381" s="92">
        <f>H382</f>
        <v>60000</v>
      </c>
      <c r="I381" s="163">
        <f t="shared" si="18"/>
        <v>86.95652173913044</v>
      </c>
    </row>
    <row r="382" spans="1:9" ht="25.5">
      <c r="A382" s="132"/>
      <c r="B382" s="122" t="s">
        <v>102</v>
      </c>
      <c r="C382" s="119" t="s">
        <v>186</v>
      </c>
      <c r="D382" s="95" t="s">
        <v>31</v>
      </c>
      <c r="E382" s="95" t="s">
        <v>266</v>
      </c>
      <c r="F382" s="96" t="s">
        <v>103</v>
      </c>
      <c r="G382" s="92">
        <f>G383</f>
        <v>69000</v>
      </c>
      <c r="H382" s="92">
        <f>H383</f>
        <v>60000</v>
      </c>
      <c r="I382" s="163">
        <f t="shared" si="18"/>
        <v>86.95652173913044</v>
      </c>
    </row>
    <row r="383" spans="1:9" ht="25.5">
      <c r="A383" s="132"/>
      <c r="B383" s="122" t="s">
        <v>105</v>
      </c>
      <c r="C383" s="119" t="s">
        <v>186</v>
      </c>
      <c r="D383" s="95" t="s">
        <v>31</v>
      </c>
      <c r="E383" s="95" t="s">
        <v>266</v>
      </c>
      <c r="F383" s="96" t="s">
        <v>104</v>
      </c>
      <c r="G383" s="92">
        <v>69000</v>
      </c>
      <c r="H383" s="92">
        <v>60000</v>
      </c>
      <c r="I383" s="163">
        <f t="shared" si="18"/>
        <v>86.95652173913044</v>
      </c>
    </row>
    <row r="384" spans="1:9" ht="25.5" customHeight="1">
      <c r="A384" s="132"/>
      <c r="B384" s="122" t="s">
        <v>263</v>
      </c>
      <c r="C384" s="120" t="s">
        <v>186</v>
      </c>
      <c r="D384" s="100" t="s">
        <v>31</v>
      </c>
      <c r="E384" s="100" t="s">
        <v>264</v>
      </c>
      <c r="F384" s="99"/>
      <c r="G384" s="92">
        <f>G385</f>
        <v>3000000</v>
      </c>
      <c r="H384" s="92">
        <f>H385</f>
        <v>1606557.88</v>
      </c>
      <c r="I384" s="163">
        <f t="shared" si="18"/>
        <v>53.55192933333333</v>
      </c>
    </row>
    <row r="385" spans="1:9" ht="25.5">
      <c r="A385" s="132"/>
      <c r="B385" s="122" t="s">
        <v>102</v>
      </c>
      <c r="C385" s="120" t="s">
        <v>186</v>
      </c>
      <c r="D385" s="100" t="s">
        <v>31</v>
      </c>
      <c r="E385" s="100" t="s">
        <v>264</v>
      </c>
      <c r="F385" s="99" t="s">
        <v>103</v>
      </c>
      <c r="G385" s="92">
        <f>G386</f>
        <v>3000000</v>
      </c>
      <c r="H385" s="92">
        <f>H386</f>
        <v>1606557.88</v>
      </c>
      <c r="I385" s="163">
        <f t="shared" si="18"/>
        <v>53.55192933333333</v>
      </c>
    </row>
    <row r="386" spans="1:9" ht="25.5">
      <c r="A386" s="132"/>
      <c r="B386" s="122" t="s">
        <v>105</v>
      </c>
      <c r="C386" s="120" t="s">
        <v>186</v>
      </c>
      <c r="D386" s="100" t="s">
        <v>31</v>
      </c>
      <c r="E386" s="100" t="s">
        <v>264</v>
      </c>
      <c r="F386" s="96" t="s">
        <v>104</v>
      </c>
      <c r="G386" s="92">
        <v>3000000</v>
      </c>
      <c r="H386" s="92">
        <v>1606557.88</v>
      </c>
      <c r="I386" s="163">
        <f t="shared" si="18"/>
        <v>53.55192933333333</v>
      </c>
    </row>
    <row r="387" spans="1:9" ht="77.25" customHeight="1">
      <c r="A387" s="132"/>
      <c r="B387" s="122" t="s">
        <v>199</v>
      </c>
      <c r="C387" s="119" t="s">
        <v>186</v>
      </c>
      <c r="D387" s="95" t="s">
        <v>31</v>
      </c>
      <c r="E387" s="95" t="s">
        <v>200</v>
      </c>
      <c r="F387" s="96"/>
      <c r="G387" s="92">
        <f aca="true" t="shared" si="19" ref="G387:H389">G388</f>
        <v>488174</v>
      </c>
      <c r="H387" s="92">
        <f t="shared" si="19"/>
        <v>356620.5</v>
      </c>
      <c r="I387" s="163">
        <f t="shared" si="18"/>
        <v>73.0519241090267</v>
      </c>
    </row>
    <row r="388" spans="1:9" ht="39.75" customHeight="1">
      <c r="A388" s="132"/>
      <c r="B388" s="39" t="s">
        <v>109</v>
      </c>
      <c r="C388" s="119" t="s">
        <v>186</v>
      </c>
      <c r="D388" s="95" t="s">
        <v>31</v>
      </c>
      <c r="E388" s="95" t="s">
        <v>200</v>
      </c>
      <c r="F388" s="96" t="s">
        <v>106</v>
      </c>
      <c r="G388" s="92">
        <f t="shared" si="19"/>
        <v>488174</v>
      </c>
      <c r="H388" s="92">
        <f t="shared" si="19"/>
        <v>356620.5</v>
      </c>
      <c r="I388" s="163">
        <f t="shared" si="18"/>
        <v>73.0519241090267</v>
      </c>
    </row>
    <row r="389" spans="1:9" ht="14.25" customHeight="1">
      <c r="A389" s="132"/>
      <c r="B389" s="60" t="s">
        <v>110</v>
      </c>
      <c r="C389" s="119" t="s">
        <v>186</v>
      </c>
      <c r="D389" s="95" t="s">
        <v>31</v>
      </c>
      <c r="E389" s="95" t="s">
        <v>200</v>
      </c>
      <c r="F389" s="96" t="s">
        <v>107</v>
      </c>
      <c r="G389" s="92">
        <f t="shared" si="19"/>
        <v>488174</v>
      </c>
      <c r="H389" s="92">
        <f t="shared" si="19"/>
        <v>356620.5</v>
      </c>
      <c r="I389" s="163">
        <f t="shared" si="18"/>
        <v>73.0519241090267</v>
      </c>
    </row>
    <row r="390" spans="1:9" ht="12.75">
      <c r="A390" s="132"/>
      <c r="B390" s="39" t="s">
        <v>26</v>
      </c>
      <c r="C390" s="119" t="s">
        <v>186</v>
      </c>
      <c r="D390" s="95" t="s">
        <v>31</v>
      </c>
      <c r="E390" s="95" t="s">
        <v>200</v>
      </c>
      <c r="F390" s="96" t="s">
        <v>108</v>
      </c>
      <c r="G390" s="92">
        <v>488174</v>
      </c>
      <c r="H390" s="92">
        <v>356620.5</v>
      </c>
      <c r="I390" s="163">
        <f t="shared" si="18"/>
        <v>73.0519241090267</v>
      </c>
    </row>
    <row r="391" spans="1:9" ht="12.75">
      <c r="A391" s="132"/>
      <c r="B391" s="38" t="s">
        <v>203</v>
      </c>
      <c r="C391" s="119" t="s">
        <v>186</v>
      </c>
      <c r="D391" s="95" t="s">
        <v>31</v>
      </c>
      <c r="E391" s="95" t="s">
        <v>204</v>
      </c>
      <c r="F391" s="96"/>
      <c r="G391" s="92">
        <f>G392+G394</f>
        <v>150000</v>
      </c>
      <c r="H391" s="92">
        <f>H392+H394</f>
        <v>82127.72</v>
      </c>
      <c r="I391" s="163">
        <f t="shared" si="18"/>
        <v>54.75181333333333</v>
      </c>
    </row>
    <row r="392" spans="1:9" ht="25.5">
      <c r="A392" s="132"/>
      <c r="B392" s="154" t="s">
        <v>100</v>
      </c>
      <c r="C392" s="119" t="s">
        <v>186</v>
      </c>
      <c r="D392" s="95" t="s">
        <v>31</v>
      </c>
      <c r="E392" s="95" t="s">
        <v>204</v>
      </c>
      <c r="F392" s="96" t="s">
        <v>98</v>
      </c>
      <c r="G392" s="98">
        <f>G393</f>
        <v>30587.72</v>
      </c>
      <c r="H392" s="98">
        <f>H393</f>
        <v>20587.72</v>
      </c>
      <c r="I392" s="163">
        <f t="shared" si="18"/>
        <v>67.30714155876933</v>
      </c>
    </row>
    <row r="393" spans="1:9" ht="38.25">
      <c r="A393" s="132"/>
      <c r="B393" s="42" t="s">
        <v>101</v>
      </c>
      <c r="C393" s="119" t="s">
        <v>186</v>
      </c>
      <c r="D393" s="95" t="s">
        <v>31</v>
      </c>
      <c r="E393" s="95" t="s">
        <v>204</v>
      </c>
      <c r="F393" s="96" t="s">
        <v>99</v>
      </c>
      <c r="G393" s="98">
        <v>30587.72</v>
      </c>
      <c r="H393" s="98">
        <v>20587.72</v>
      </c>
      <c r="I393" s="163">
        <f t="shared" si="18"/>
        <v>67.30714155876933</v>
      </c>
    </row>
    <row r="394" spans="1:9" ht="25.5">
      <c r="A394" s="132"/>
      <c r="B394" s="122" t="s">
        <v>102</v>
      </c>
      <c r="C394" s="119" t="s">
        <v>186</v>
      </c>
      <c r="D394" s="95" t="s">
        <v>31</v>
      </c>
      <c r="E394" s="95" t="s">
        <v>204</v>
      </c>
      <c r="F394" s="96" t="s">
        <v>103</v>
      </c>
      <c r="G394" s="92">
        <f>G395</f>
        <v>119412.28</v>
      </c>
      <c r="H394" s="92">
        <f>H395</f>
        <v>61540</v>
      </c>
      <c r="I394" s="163">
        <f t="shared" si="18"/>
        <v>51.53573820045979</v>
      </c>
    </row>
    <row r="395" spans="1:9" ht="12.75">
      <c r="A395" s="132"/>
      <c r="B395" s="42" t="s">
        <v>267</v>
      </c>
      <c r="C395" s="119" t="s">
        <v>186</v>
      </c>
      <c r="D395" s="95" t="s">
        <v>31</v>
      </c>
      <c r="E395" s="95" t="s">
        <v>204</v>
      </c>
      <c r="F395" s="96" t="s">
        <v>268</v>
      </c>
      <c r="G395" s="92">
        <v>119412.28</v>
      </c>
      <c r="H395" s="92">
        <v>61540</v>
      </c>
      <c r="I395" s="163">
        <f aca="true" t="shared" si="20" ref="I395:I458">H395/G395*100</f>
        <v>51.53573820045979</v>
      </c>
    </row>
    <row r="396" spans="1:9" ht="38.25">
      <c r="A396" s="132"/>
      <c r="B396" s="42" t="s">
        <v>344</v>
      </c>
      <c r="C396" s="119" t="s">
        <v>186</v>
      </c>
      <c r="D396" s="95" t="s">
        <v>31</v>
      </c>
      <c r="E396" s="95" t="s">
        <v>309</v>
      </c>
      <c r="F396" s="96"/>
      <c r="G396" s="92">
        <f>G399+G397</f>
        <v>173500</v>
      </c>
      <c r="H396" s="92">
        <f>H399+H397</f>
        <v>44962.26</v>
      </c>
      <c r="I396" s="163">
        <f t="shared" si="20"/>
        <v>25.914847262247843</v>
      </c>
    </row>
    <row r="397" spans="1:9" ht="25.5">
      <c r="A397" s="132"/>
      <c r="B397" s="51" t="s">
        <v>100</v>
      </c>
      <c r="C397" s="119" t="s">
        <v>186</v>
      </c>
      <c r="D397" s="95" t="s">
        <v>31</v>
      </c>
      <c r="E397" s="95" t="s">
        <v>309</v>
      </c>
      <c r="F397" s="96" t="s">
        <v>98</v>
      </c>
      <c r="G397" s="92">
        <f>G398</f>
        <v>5010</v>
      </c>
      <c r="H397" s="92">
        <f>H398</f>
        <v>5010</v>
      </c>
      <c r="I397" s="163">
        <f t="shared" si="20"/>
        <v>100</v>
      </c>
    </row>
    <row r="398" spans="1:9" ht="38.25">
      <c r="A398" s="132"/>
      <c r="B398" s="42" t="s">
        <v>101</v>
      </c>
      <c r="C398" s="119" t="s">
        <v>186</v>
      </c>
      <c r="D398" s="95" t="s">
        <v>31</v>
      </c>
      <c r="E398" s="95" t="s">
        <v>309</v>
      </c>
      <c r="F398" s="96" t="s">
        <v>99</v>
      </c>
      <c r="G398" s="92">
        <v>5010</v>
      </c>
      <c r="H398" s="92">
        <v>5010</v>
      </c>
      <c r="I398" s="163">
        <f t="shared" si="20"/>
        <v>100</v>
      </c>
    </row>
    <row r="399" spans="1:9" ht="25.5">
      <c r="A399" s="132"/>
      <c r="B399" s="122" t="s">
        <v>102</v>
      </c>
      <c r="C399" s="119" t="s">
        <v>186</v>
      </c>
      <c r="D399" s="95" t="s">
        <v>31</v>
      </c>
      <c r="E399" s="95" t="s">
        <v>309</v>
      </c>
      <c r="F399" s="96" t="s">
        <v>103</v>
      </c>
      <c r="G399" s="92">
        <f>G400</f>
        <v>168490</v>
      </c>
      <c r="H399" s="92">
        <f>H400</f>
        <v>39952.26</v>
      </c>
      <c r="I399" s="163">
        <f t="shared" si="20"/>
        <v>23.711947296575467</v>
      </c>
    </row>
    <row r="400" spans="1:9" ht="25.5">
      <c r="A400" s="140"/>
      <c r="B400" s="139" t="s">
        <v>105</v>
      </c>
      <c r="C400" s="119" t="s">
        <v>186</v>
      </c>
      <c r="D400" s="95" t="s">
        <v>31</v>
      </c>
      <c r="E400" s="95" t="s">
        <v>309</v>
      </c>
      <c r="F400" s="96" t="s">
        <v>104</v>
      </c>
      <c r="G400" s="92">
        <v>168490</v>
      </c>
      <c r="H400" s="92">
        <v>39952.26</v>
      </c>
      <c r="I400" s="163">
        <f t="shared" si="20"/>
        <v>23.711947296575467</v>
      </c>
    </row>
    <row r="401" spans="1:9" ht="38.25">
      <c r="A401" s="132"/>
      <c r="B401" s="42" t="s">
        <v>311</v>
      </c>
      <c r="C401" s="119" t="s">
        <v>186</v>
      </c>
      <c r="D401" s="95" t="s">
        <v>31</v>
      </c>
      <c r="E401" s="95" t="s">
        <v>310</v>
      </c>
      <c r="F401" s="96"/>
      <c r="G401" s="92">
        <f>G402</f>
        <v>60000</v>
      </c>
      <c r="H401" s="92">
        <f>H402</f>
        <v>40000</v>
      </c>
      <c r="I401" s="163">
        <f t="shared" si="20"/>
        <v>66.66666666666666</v>
      </c>
    </row>
    <row r="402" spans="1:9" ht="25.5">
      <c r="A402" s="132"/>
      <c r="B402" s="122" t="s">
        <v>102</v>
      </c>
      <c r="C402" s="119" t="s">
        <v>186</v>
      </c>
      <c r="D402" s="95" t="s">
        <v>31</v>
      </c>
      <c r="E402" s="95" t="s">
        <v>310</v>
      </c>
      <c r="F402" s="96" t="s">
        <v>103</v>
      </c>
      <c r="G402" s="92">
        <f>G403</f>
        <v>60000</v>
      </c>
      <c r="H402" s="92">
        <f>H403</f>
        <v>40000</v>
      </c>
      <c r="I402" s="163">
        <f t="shared" si="20"/>
        <v>66.66666666666666</v>
      </c>
    </row>
    <row r="403" spans="1:9" ht="25.5">
      <c r="A403" s="132"/>
      <c r="B403" s="122" t="s">
        <v>105</v>
      </c>
      <c r="C403" s="119" t="s">
        <v>186</v>
      </c>
      <c r="D403" s="95" t="s">
        <v>31</v>
      </c>
      <c r="E403" s="95" t="s">
        <v>310</v>
      </c>
      <c r="F403" s="96" t="s">
        <v>104</v>
      </c>
      <c r="G403" s="92">
        <v>60000</v>
      </c>
      <c r="H403" s="92">
        <v>40000</v>
      </c>
      <c r="I403" s="163">
        <f t="shared" si="20"/>
        <v>66.66666666666666</v>
      </c>
    </row>
    <row r="404" spans="1:9" ht="25.5">
      <c r="A404" s="132"/>
      <c r="B404" s="38" t="s">
        <v>112</v>
      </c>
      <c r="C404" s="119" t="s">
        <v>186</v>
      </c>
      <c r="D404" s="95" t="s">
        <v>31</v>
      </c>
      <c r="E404" s="95" t="s">
        <v>111</v>
      </c>
      <c r="F404" s="96"/>
      <c r="G404" s="92">
        <f>+G405</f>
        <v>550892.34</v>
      </c>
      <c r="H404" s="92">
        <f>+H405</f>
        <v>406019.52</v>
      </c>
      <c r="I404" s="163">
        <f t="shared" si="20"/>
        <v>73.70215385459889</v>
      </c>
    </row>
    <row r="405" spans="1:9" ht="25.5">
      <c r="A405" s="132"/>
      <c r="B405" s="51" t="s">
        <v>100</v>
      </c>
      <c r="C405" s="119" t="s">
        <v>186</v>
      </c>
      <c r="D405" s="95" t="s">
        <v>31</v>
      </c>
      <c r="E405" s="95" t="s">
        <v>111</v>
      </c>
      <c r="F405" s="96" t="s">
        <v>98</v>
      </c>
      <c r="G405" s="92">
        <f>G406</f>
        <v>550892.34</v>
      </c>
      <c r="H405" s="92">
        <f>H406</f>
        <v>406019.52</v>
      </c>
      <c r="I405" s="163">
        <f t="shared" si="20"/>
        <v>73.70215385459889</v>
      </c>
    </row>
    <row r="406" spans="1:9" ht="38.25">
      <c r="A406" s="132"/>
      <c r="B406" s="42" t="s">
        <v>101</v>
      </c>
      <c r="C406" s="119" t="s">
        <v>186</v>
      </c>
      <c r="D406" s="95" t="s">
        <v>31</v>
      </c>
      <c r="E406" s="95" t="s">
        <v>111</v>
      </c>
      <c r="F406" s="96" t="s">
        <v>99</v>
      </c>
      <c r="G406" s="92">
        <v>550892.34</v>
      </c>
      <c r="H406" s="92">
        <v>406019.52</v>
      </c>
      <c r="I406" s="163">
        <f t="shared" si="20"/>
        <v>73.70215385459889</v>
      </c>
    </row>
    <row r="407" spans="1:9" ht="24" customHeight="1">
      <c r="A407" s="132"/>
      <c r="B407" s="38" t="s">
        <v>281</v>
      </c>
      <c r="C407" s="119" t="s">
        <v>186</v>
      </c>
      <c r="D407" s="95" t="s">
        <v>31</v>
      </c>
      <c r="E407" s="104" t="s">
        <v>282</v>
      </c>
      <c r="F407" s="105"/>
      <c r="G407" s="92">
        <f>G408</f>
        <v>1308217</v>
      </c>
      <c r="H407" s="92">
        <f>H408</f>
        <v>0</v>
      </c>
      <c r="I407" s="163">
        <f t="shared" si="20"/>
        <v>0</v>
      </c>
    </row>
    <row r="408" spans="1:9" ht="15.75" customHeight="1">
      <c r="A408" s="132"/>
      <c r="B408" s="60" t="s">
        <v>119</v>
      </c>
      <c r="C408" s="119" t="s">
        <v>186</v>
      </c>
      <c r="D408" s="95" t="s">
        <v>31</v>
      </c>
      <c r="E408" s="104" t="s">
        <v>282</v>
      </c>
      <c r="F408" s="105" t="s">
        <v>20</v>
      </c>
      <c r="G408" s="92">
        <f>G409</f>
        <v>1308217</v>
      </c>
      <c r="H408" s="92">
        <f>H409</f>
        <v>0</v>
      </c>
      <c r="I408" s="163">
        <f t="shared" si="20"/>
        <v>0</v>
      </c>
    </row>
    <row r="409" spans="1:9" ht="15.75" customHeight="1">
      <c r="A409" s="132"/>
      <c r="B409" s="60" t="s">
        <v>120</v>
      </c>
      <c r="C409" s="119" t="s">
        <v>186</v>
      </c>
      <c r="D409" s="95" t="s">
        <v>31</v>
      </c>
      <c r="E409" s="104" t="s">
        <v>282</v>
      </c>
      <c r="F409" s="105" t="s">
        <v>118</v>
      </c>
      <c r="G409" s="92">
        <v>1308217</v>
      </c>
      <c r="H409" s="92"/>
      <c r="I409" s="163">
        <f t="shared" si="20"/>
        <v>0</v>
      </c>
    </row>
    <row r="410" spans="1:9" ht="12.75">
      <c r="A410" s="132"/>
      <c r="B410" s="39" t="s">
        <v>330</v>
      </c>
      <c r="C410" s="119" t="s">
        <v>186</v>
      </c>
      <c r="D410" s="95" t="s">
        <v>31</v>
      </c>
      <c r="E410" s="95" t="s">
        <v>290</v>
      </c>
      <c r="F410" s="96"/>
      <c r="G410" s="92">
        <f>G411</f>
        <v>170000</v>
      </c>
      <c r="H410" s="92">
        <f>H411</f>
        <v>170000</v>
      </c>
      <c r="I410" s="163">
        <f t="shared" si="20"/>
        <v>100</v>
      </c>
    </row>
    <row r="411" spans="1:9" ht="12.75">
      <c r="A411" s="132"/>
      <c r="B411" s="39" t="s">
        <v>289</v>
      </c>
      <c r="C411" s="119" t="s">
        <v>186</v>
      </c>
      <c r="D411" s="95" t="s">
        <v>31</v>
      </c>
      <c r="E411" s="95" t="s">
        <v>290</v>
      </c>
      <c r="F411" s="96" t="s">
        <v>20</v>
      </c>
      <c r="G411" s="92">
        <f>G412</f>
        <v>170000</v>
      </c>
      <c r="H411" s="92">
        <f>H412</f>
        <v>170000</v>
      </c>
      <c r="I411" s="163">
        <f t="shared" si="20"/>
        <v>100</v>
      </c>
    </row>
    <row r="412" spans="1:9" ht="12.75">
      <c r="A412" s="132"/>
      <c r="B412" s="39" t="s">
        <v>120</v>
      </c>
      <c r="C412" s="119" t="s">
        <v>186</v>
      </c>
      <c r="D412" s="95" t="s">
        <v>31</v>
      </c>
      <c r="E412" s="95" t="s">
        <v>290</v>
      </c>
      <c r="F412" s="96" t="s">
        <v>118</v>
      </c>
      <c r="G412" s="92">
        <v>170000</v>
      </c>
      <c r="H412" s="92">
        <v>170000</v>
      </c>
      <c r="I412" s="163">
        <f t="shared" si="20"/>
        <v>100</v>
      </c>
    </row>
    <row r="413" spans="1:9" ht="63.75">
      <c r="A413" s="132"/>
      <c r="B413" s="38" t="s">
        <v>320</v>
      </c>
      <c r="C413" s="119" t="s">
        <v>186</v>
      </c>
      <c r="D413" s="95" t="s">
        <v>31</v>
      </c>
      <c r="E413" s="93" t="s">
        <v>322</v>
      </c>
      <c r="F413" s="96"/>
      <c r="G413" s="92">
        <f>G414</f>
        <v>470830</v>
      </c>
      <c r="H413" s="92">
        <f>H414</f>
        <v>320830</v>
      </c>
      <c r="I413" s="163">
        <f t="shared" si="20"/>
        <v>68.14136737251238</v>
      </c>
    </row>
    <row r="414" spans="1:9" ht="12.75">
      <c r="A414" s="132"/>
      <c r="B414" s="38" t="s">
        <v>119</v>
      </c>
      <c r="C414" s="119" t="s">
        <v>186</v>
      </c>
      <c r="D414" s="95" t="s">
        <v>31</v>
      </c>
      <c r="E414" s="95" t="s">
        <v>322</v>
      </c>
      <c r="F414" s="96" t="s">
        <v>20</v>
      </c>
      <c r="G414" s="92">
        <f>G415</f>
        <v>470830</v>
      </c>
      <c r="H414" s="92">
        <f>H415</f>
        <v>320830</v>
      </c>
      <c r="I414" s="163">
        <f t="shared" si="20"/>
        <v>68.14136737251238</v>
      </c>
    </row>
    <row r="415" spans="1:9" ht="12.75">
      <c r="A415" s="132"/>
      <c r="B415" s="38" t="s">
        <v>321</v>
      </c>
      <c r="C415" s="119" t="s">
        <v>186</v>
      </c>
      <c r="D415" s="95" t="s">
        <v>31</v>
      </c>
      <c r="E415" s="95" t="s">
        <v>322</v>
      </c>
      <c r="F415" s="96" t="s">
        <v>323</v>
      </c>
      <c r="G415" s="92">
        <v>470830</v>
      </c>
      <c r="H415" s="92">
        <v>320830</v>
      </c>
      <c r="I415" s="163">
        <f t="shared" si="20"/>
        <v>68.14136737251238</v>
      </c>
    </row>
    <row r="416" spans="1:9" ht="51">
      <c r="A416" s="140"/>
      <c r="B416" s="87" t="s">
        <v>340</v>
      </c>
      <c r="C416" s="119" t="s">
        <v>186</v>
      </c>
      <c r="D416" s="95" t="s">
        <v>31</v>
      </c>
      <c r="E416" s="95" t="s">
        <v>339</v>
      </c>
      <c r="F416" s="96"/>
      <c r="G416" s="92">
        <f>G417</f>
        <v>35000</v>
      </c>
      <c r="H416" s="92">
        <f>H417</f>
        <v>0</v>
      </c>
      <c r="I416" s="163">
        <f t="shared" si="20"/>
        <v>0</v>
      </c>
    </row>
    <row r="417" spans="1:9" ht="12.75">
      <c r="A417" s="132"/>
      <c r="B417" s="38" t="s">
        <v>125</v>
      </c>
      <c r="C417" s="119" t="s">
        <v>186</v>
      </c>
      <c r="D417" s="95" t="s">
        <v>31</v>
      </c>
      <c r="E417" s="95" t="s">
        <v>339</v>
      </c>
      <c r="F417" s="96" t="s">
        <v>123</v>
      </c>
      <c r="G417" s="92">
        <f>G418</f>
        <v>35000</v>
      </c>
      <c r="H417" s="92">
        <f>H418</f>
        <v>0</v>
      </c>
      <c r="I417" s="163">
        <f t="shared" si="20"/>
        <v>0</v>
      </c>
    </row>
    <row r="418" spans="1:9" ht="38.25">
      <c r="A418" s="132"/>
      <c r="B418" s="38" t="s">
        <v>126</v>
      </c>
      <c r="C418" s="119" t="s">
        <v>186</v>
      </c>
      <c r="D418" s="95" t="s">
        <v>31</v>
      </c>
      <c r="E418" s="95" t="s">
        <v>339</v>
      </c>
      <c r="F418" s="96" t="s">
        <v>124</v>
      </c>
      <c r="G418" s="92">
        <v>35000</v>
      </c>
      <c r="H418" s="92"/>
      <c r="I418" s="163">
        <f t="shared" si="20"/>
        <v>0</v>
      </c>
    </row>
    <row r="419" spans="1:9" ht="66.75" customHeight="1">
      <c r="A419" s="132"/>
      <c r="B419" s="39" t="s">
        <v>293</v>
      </c>
      <c r="C419" s="119" t="s">
        <v>186</v>
      </c>
      <c r="D419" s="95" t="s">
        <v>31</v>
      </c>
      <c r="E419" s="95" t="s">
        <v>294</v>
      </c>
      <c r="F419" s="96"/>
      <c r="G419" s="92">
        <f>G420</f>
        <v>435200</v>
      </c>
      <c r="H419" s="92">
        <f>H420</f>
        <v>0</v>
      </c>
      <c r="I419" s="163">
        <f t="shared" si="20"/>
        <v>0</v>
      </c>
    </row>
    <row r="420" spans="1:9" ht="12.75">
      <c r="A420" s="132"/>
      <c r="B420" s="60" t="s">
        <v>119</v>
      </c>
      <c r="C420" s="119" t="s">
        <v>186</v>
      </c>
      <c r="D420" s="95" t="s">
        <v>31</v>
      </c>
      <c r="E420" s="95" t="s">
        <v>294</v>
      </c>
      <c r="F420" s="96" t="s">
        <v>20</v>
      </c>
      <c r="G420" s="92">
        <f>G421</f>
        <v>435200</v>
      </c>
      <c r="H420" s="92">
        <f>H421</f>
        <v>0</v>
      </c>
      <c r="I420" s="163">
        <f t="shared" si="20"/>
        <v>0</v>
      </c>
    </row>
    <row r="421" spans="1:9" ht="12.75">
      <c r="A421" s="132"/>
      <c r="B421" s="38" t="s">
        <v>275</v>
      </c>
      <c r="C421" s="119" t="s">
        <v>186</v>
      </c>
      <c r="D421" s="95" t="s">
        <v>31</v>
      </c>
      <c r="E421" s="95" t="s">
        <v>294</v>
      </c>
      <c r="F421" s="96" t="s">
        <v>276</v>
      </c>
      <c r="G421" s="92">
        <v>435200</v>
      </c>
      <c r="H421" s="92"/>
      <c r="I421" s="163">
        <f t="shared" si="20"/>
        <v>0</v>
      </c>
    </row>
    <row r="422" spans="1:9" ht="36.75" customHeight="1">
      <c r="A422" s="132"/>
      <c r="B422" s="60" t="s">
        <v>283</v>
      </c>
      <c r="C422" s="119" t="s">
        <v>186</v>
      </c>
      <c r="D422" s="95" t="s">
        <v>31</v>
      </c>
      <c r="E422" s="95" t="s">
        <v>284</v>
      </c>
      <c r="F422" s="96"/>
      <c r="G422" s="98">
        <f>G423</f>
        <v>1220400</v>
      </c>
      <c r="H422" s="98">
        <f>H423</f>
        <v>610200</v>
      </c>
      <c r="I422" s="163">
        <f t="shared" si="20"/>
        <v>50</v>
      </c>
    </row>
    <row r="423" spans="1:9" ht="12.75" customHeight="1">
      <c r="A423" s="132"/>
      <c r="B423" s="38" t="s">
        <v>119</v>
      </c>
      <c r="C423" s="119" t="s">
        <v>186</v>
      </c>
      <c r="D423" s="95" t="s">
        <v>31</v>
      </c>
      <c r="E423" s="95" t="s">
        <v>284</v>
      </c>
      <c r="F423" s="96" t="s">
        <v>20</v>
      </c>
      <c r="G423" s="98">
        <f>G424</f>
        <v>1220400</v>
      </c>
      <c r="H423" s="98">
        <f>H424</f>
        <v>610200</v>
      </c>
      <c r="I423" s="163">
        <f t="shared" si="20"/>
        <v>50</v>
      </c>
    </row>
    <row r="424" spans="1:9" ht="12.75" customHeight="1">
      <c r="A424" s="132"/>
      <c r="B424" s="38" t="s">
        <v>275</v>
      </c>
      <c r="C424" s="119" t="s">
        <v>186</v>
      </c>
      <c r="D424" s="95" t="s">
        <v>31</v>
      </c>
      <c r="E424" s="95" t="s">
        <v>284</v>
      </c>
      <c r="F424" s="96" t="s">
        <v>276</v>
      </c>
      <c r="G424" s="98">
        <v>1220400</v>
      </c>
      <c r="H424" s="98">
        <v>610200</v>
      </c>
      <c r="I424" s="163">
        <f t="shared" si="20"/>
        <v>50</v>
      </c>
    </row>
    <row r="425" spans="1:9" ht="92.25" customHeight="1">
      <c r="A425" s="132"/>
      <c r="B425" s="38" t="s">
        <v>215</v>
      </c>
      <c r="C425" s="119" t="s">
        <v>186</v>
      </c>
      <c r="D425" s="95" t="s">
        <v>31</v>
      </c>
      <c r="E425" s="95" t="s">
        <v>216</v>
      </c>
      <c r="F425" s="96"/>
      <c r="G425" s="92">
        <f aca="true" t="shared" si="21" ref="G425:H427">G426</f>
        <v>56900</v>
      </c>
      <c r="H425" s="92">
        <f t="shared" si="21"/>
        <v>13589.1</v>
      </c>
      <c r="I425" s="163">
        <f t="shared" si="20"/>
        <v>23.882425307557117</v>
      </c>
    </row>
    <row r="426" spans="1:9" ht="38.25">
      <c r="A426" s="132"/>
      <c r="B426" s="39" t="s">
        <v>109</v>
      </c>
      <c r="C426" s="119" t="s">
        <v>186</v>
      </c>
      <c r="D426" s="95" t="s">
        <v>31</v>
      </c>
      <c r="E426" s="95" t="s">
        <v>216</v>
      </c>
      <c r="F426" s="96" t="s">
        <v>106</v>
      </c>
      <c r="G426" s="92">
        <f t="shared" si="21"/>
        <v>56900</v>
      </c>
      <c r="H426" s="92">
        <f t="shared" si="21"/>
        <v>13589.1</v>
      </c>
      <c r="I426" s="163">
        <f t="shared" si="20"/>
        <v>23.882425307557117</v>
      </c>
    </row>
    <row r="427" spans="1:9" ht="12.75">
      <c r="A427" s="132"/>
      <c r="B427" s="60" t="s">
        <v>110</v>
      </c>
      <c r="C427" s="119" t="s">
        <v>186</v>
      </c>
      <c r="D427" s="95" t="s">
        <v>31</v>
      </c>
      <c r="E427" s="95" t="s">
        <v>216</v>
      </c>
      <c r="F427" s="96" t="s">
        <v>107</v>
      </c>
      <c r="G427" s="92">
        <f t="shared" si="21"/>
        <v>56900</v>
      </c>
      <c r="H427" s="92">
        <f t="shared" si="21"/>
        <v>13589.1</v>
      </c>
      <c r="I427" s="163">
        <f t="shared" si="20"/>
        <v>23.882425307557117</v>
      </c>
    </row>
    <row r="428" spans="1:9" ht="12.75">
      <c r="A428" s="132"/>
      <c r="B428" s="39" t="s">
        <v>26</v>
      </c>
      <c r="C428" s="119" t="s">
        <v>186</v>
      </c>
      <c r="D428" s="95" t="s">
        <v>31</v>
      </c>
      <c r="E428" s="95" t="s">
        <v>216</v>
      </c>
      <c r="F428" s="96" t="s">
        <v>108</v>
      </c>
      <c r="G428" s="92">
        <v>56900</v>
      </c>
      <c r="H428" s="92">
        <v>13589.1</v>
      </c>
      <c r="I428" s="163">
        <f t="shared" si="20"/>
        <v>23.882425307557117</v>
      </c>
    </row>
    <row r="429" spans="1:9" ht="89.25">
      <c r="A429" s="132"/>
      <c r="B429" s="39" t="s">
        <v>191</v>
      </c>
      <c r="C429" s="119" t="s">
        <v>186</v>
      </c>
      <c r="D429" s="95" t="s">
        <v>31</v>
      </c>
      <c r="E429" s="95" t="s">
        <v>192</v>
      </c>
      <c r="F429" s="96"/>
      <c r="G429" s="92">
        <f aca="true" t="shared" si="22" ref="G429:H431">G430</f>
        <v>6311816</v>
      </c>
      <c r="H429" s="92">
        <f t="shared" si="22"/>
        <v>6311816</v>
      </c>
      <c r="I429" s="163">
        <f t="shared" si="20"/>
        <v>100</v>
      </c>
    </row>
    <row r="430" spans="1:9" ht="38.25">
      <c r="A430" s="132"/>
      <c r="B430" s="39" t="s">
        <v>109</v>
      </c>
      <c r="C430" s="119" t="s">
        <v>186</v>
      </c>
      <c r="D430" s="95" t="s">
        <v>31</v>
      </c>
      <c r="E430" s="95" t="s">
        <v>192</v>
      </c>
      <c r="F430" s="96" t="s">
        <v>106</v>
      </c>
      <c r="G430" s="92">
        <f t="shared" si="22"/>
        <v>6311816</v>
      </c>
      <c r="H430" s="92">
        <f t="shared" si="22"/>
        <v>6311816</v>
      </c>
      <c r="I430" s="163">
        <f t="shared" si="20"/>
        <v>100</v>
      </c>
    </row>
    <row r="431" spans="1:9" ht="12.75">
      <c r="A431" s="132"/>
      <c r="B431" s="60" t="s">
        <v>110</v>
      </c>
      <c r="C431" s="119" t="s">
        <v>186</v>
      </c>
      <c r="D431" s="95" t="s">
        <v>31</v>
      </c>
      <c r="E431" s="95" t="s">
        <v>192</v>
      </c>
      <c r="F431" s="96" t="s">
        <v>107</v>
      </c>
      <c r="G431" s="92">
        <f t="shared" si="22"/>
        <v>6311816</v>
      </c>
      <c r="H431" s="92">
        <f t="shared" si="22"/>
        <v>6311816</v>
      </c>
      <c r="I431" s="163">
        <f t="shared" si="20"/>
        <v>100</v>
      </c>
    </row>
    <row r="432" spans="1:9" ht="12.75">
      <c r="A432" s="132"/>
      <c r="B432" s="39" t="s">
        <v>26</v>
      </c>
      <c r="C432" s="119" t="s">
        <v>186</v>
      </c>
      <c r="D432" s="95" t="s">
        <v>31</v>
      </c>
      <c r="E432" s="95" t="s">
        <v>192</v>
      </c>
      <c r="F432" s="96" t="s">
        <v>108</v>
      </c>
      <c r="G432" s="92">
        <v>6311816</v>
      </c>
      <c r="H432" s="92">
        <v>6311816</v>
      </c>
      <c r="I432" s="163">
        <f t="shared" si="20"/>
        <v>100</v>
      </c>
    </row>
    <row r="433" spans="1:9" ht="25.5">
      <c r="A433" s="132"/>
      <c r="B433" s="39" t="s">
        <v>334</v>
      </c>
      <c r="C433" s="119" t="s">
        <v>186</v>
      </c>
      <c r="D433" s="95" t="s">
        <v>31</v>
      </c>
      <c r="E433" s="95" t="s">
        <v>333</v>
      </c>
      <c r="F433" s="96"/>
      <c r="G433" s="92">
        <f aca="true" t="shared" si="23" ref="G433:H435">G434</f>
        <v>80000</v>
      </c>
      <c r="H433" s="92">
        <f t="shared" si="23"/>
        <v>0</v>
      </c>
      <c r="I433" s="163">
        <f t="shared" si="20"/>
        <v>0</v>
      </c>
    </row>
    <row r="434" spans="1:9" ht="38.25">
      <c r="A434" s="132"/>
      <c r="B434" s="39" t="s">
        <v>109</v>
      </c>
      <c r="C434" s="119" t="s">
        <v>186</v>
      </c>
      <c r="D434" s="95" t="s">
        <v>31</v>
      </c>
      <c r="E434" s="95" t="s">
        <v>333</v>
      </c>
      <c r="F434" s="96" t="s">
        <v>106</v>
      </c>
      <c r="G434" s="92">
        <f t="shared" si="23"/>
        <v>80000</v>
      </c>
      <c r="H434" s="92">
        <f t="shared" si="23"/>
        <v>0</v>
      </c>
      <c r="I434" s="163">
        <f t="shared" si="20"/>
        <v>0</v>
      </c>
    </row>
    <row r="435" spans="1:9" ht="12.75">
      <c r="A435" s="132"/>
      <c r="B435" s="60" t="s">
        <v>110</v>
      </c>
      <c r="C435" s="119" t="s">
        <v>186</v>
      </c>
      <c r="D435" s="95" t="s">
        <v>31</v>
      </c>
      <c r="E435" s="95" t="s">
        <v>333</v>
      </c>
      <c r="F435" s="96" t="s">
        <v>107</v>
      </c>
      <c r="G435" s="92">
        <f t="shared" si="23"/>
        <v>80000</v>
      </c>
      <c r="H435" s="92">
        <f t="shared" si="23"/>
        <v>0</v>
      </c>
      <c r="I435" s="163">
        <f t="shared" si="20"/>
        <v>0</v>
      </c>
    </row>
    <row r="436" spans="1:9" ht="12.75">
      <c r="A436" s="132"/>
      <c r="B436" s="39" t="s">
        <v>26</v>
      </c>
      <c r="C436" s="119" t="s">
        <v>186</v>
      </c>
      <c r="D436" s="95" t="s">
        <v>31</v>
      </c>
      <c r="E436" s="95" t="s">
        <v>333</v>
      </c>
      <c r="F436" s="96" t="s">
        <v>108</v>
      </c>
      <c r="G436" s="92">
        <v>80000</v>
      </c>
      <c r="H436" s="92"/>
      <c r="I436" s="163">
        <f t="shared" si="20"/>
        <v>0</v>
      </c>
    </row>
    <row r="437" spans="1:9" ht="12.75">
      <c r="A437" s="132"/>
      <c r="B437" s="39" t="s">
        <v>211</v>
      </c>
      <c r="C437" s="119" t="s">
        <v>186</v>
      </c>
      <c r="D437" s="95" t="s">
        <v>31</v>
      </c>
      <c r="E437" s="95" t="s">
        <v>212</v>
      </c>
      <c r="F437" s="96"/>
      <c r="G437" s="92">
        <f aca="true" t="shared" si="24" ref="G437:H439">G438</f>
        <v>171357600</v>
      </c>
      <c r="H437" s="92">
        <f t="shared" si="24"/>
        <v>100879609.89</v>
      </c>
      <c r="I437" s="163">
        <f t="shared" si="20"/>
        <v>58.87081161851007</v>
      </c>
    </row>
    <row r="438" spans="1:9" ht="38.25">
      <c r="A438" s="132"/>
      <c r="B438" s="39" t="s">
        <v>109</v>
      </c>
      <c r="C438" s="119" t="s">
        <v>186</v>
      </c>
      <c r="D438" s="95" t="s">
        <v>31</v>
      </c>
      <c r="E438" s="95" t="s">
        <v>212</v>
      </c>
      <c r="F438" s="96" t="s">
        <v>106</v>
      </c>
      <c r="G438" s="92">
        <f t="shared" si="24"/>
        <v>171357600</v>
      </c>
      <c r="H438" s="92">
        <f t="shared" si="24"/>
        <v>100879609.89</v>
      </c>
      <c r="I438" s="163">
        <f t="shared" si="20"/>
        <v>58.87081161851007</v>
      </c>
    </row>
    <row r="439" spans="1:9" ht="12.75">
      <c r="A439" s="132"/>
      <c r="B439" s="60" t="s">
        <v>110</v>
      </c>
      <c r="C439" s="119" t="s">
        <v>186</v>
      </c>
      <c r="D439" s="95" t="s">
        <v>31</v>
      </c>
      <c r="E439" s="95" t="s">
        <v>212</v>
      </c>
      <c r="F439" s="96" t="s">
        <v>107</v>
      </c>
      <c r="G439" s="92">
        <f t="shared" si="24"/>
        <v>171357600</v>
      </c>
      <c r="H439" s="92">
        <f t="shared" si="24"/>
        <v>100879609.89</v>
      </c>
      <c r="I439" s="163">
        <f t="shared" si="20"/>
        <v>58.87081161851007</v>
      </c>
    </row>
    <row r="440" spans="1:9" ht="62.25" customHeight="1">
      <c r="A440" s="132"/>
      <c r="B440" s="39" t="s">
        <v>189</v>
      </c>
      <c r="C440" s="119" t="s">
        <v>186</v>
      </c>
      <c r="D440" s="95" t="s">
        <v>31</v>
      </c>
      <c r="E440" s="95" t="s">
        <v>212</v>
      </c>
      <c r="F440" s="96" t="s">
        <v>190</v>
      </c>
      <c r="G440" s="92">
        <v>171357600</v>
      </c>
      <c r="H440" s="92">
        <v>100879609.89</v>
      </c>
      <c r="I440" s="163">
        <f t="shared" si="20"/>
        <v>58.87081161851007</v>
      </c>
    </row>
    <row r="441" spans="1:9" ht="69" customHeight="1">
      <c r="A441" s="132"/>
      <c r="B441" s="122" t="s">
        <v>219</v>
      </c>
      <c r="C441" s="120" t="s">
        <v>186</v>
      </c>
      <c r="D441" s="100" t="s">
        <v>31</v>
      </c>
      <c r="E441" s="100" t="s">
        <v>220</v>
      </c>
      <c r="F441" s="99"/>
      <c r="G441" s="98">
        <f aca="true" t="shared" si="25" ref="G441:H443">G442</f>
        <v>1547800</v>
      </c>
      <c r="H441" s="98">
        <f t="shared" si="25"/>
        <v>1083292</v>
      </c>
      <c r="I441" s="163">
        <f t="shared" si="20"/>
        <v>69.98914588448119</v>
      </c>
    </row>
    <row r="442" spans="1:9" ht="39" customHeight="1">
      <c r="A442" s="132"/>
      <c r="B442" s="122" t="s">
        <v>109</v>
      </c>
      <c r="C442" s="120" t="s">
        <v>186</v>
      </c>
      <c r="D442" s="100" t="s">
        <v>31</v>
      </c>
      <c r="E442" s="100" t="s">
        <v>220</v>
      </c>
      <c r="F442" s="99" t="s">
        <v>106</v>
      </c>
      <c r="G442" s="98">
        <f t="shared" si="25"/>
        <v>1547800</v>
      </c>
      <c r="H442" s="98">
        <f t="shared" si="25"/>
        <v>1083292</v>
      </c>
      <c r="I442" s="163">
        <f t="shared" si="20"/>
        <v>69.98914588448119</v>
      </c>
    </row>
    <row r="443" spans="1:9" ht="12" customHeight="1">
      <c r="A443" s="132"/>
      <c r="B443" s="122" t="s">
        <v>110</v>
      </c>
      <c r="C443" s="120" t="s">
        <v>186</v>
      </c>
      <c r="D443" s="100" t="s">
        <v>31</v>
      </c>
      <c r="E443" s="100" t="s">
        <v>220</v>
      </c>
      <c r="F443" s="99" t="s">
        <v>107</v>
      </c>
      <c r="G443" s="98">
        <f t="shared" si="25"/>
        <v>1547800</v>
      </c>
      <c r="H443" s="98">
        <f t="shared" si="25"/>
        <v>1083292</v>
      </c>
      <c r="I443" s="163">
        <f t="shared" si="20"/>
        <v>69.98914588448119</v>
      </c>
    </row>
    <row r="444" spans="1:9" ht="29.25" customHeight="1">
      <c r="A444" s="132"/>
      <c r="B444" s="39" t="s">
        <v>26</v>
      </c>
      <c r="C444" s="120" t="s">
        <v>186</v>
      </c>
      <c r="D444" s="100" t="s">
        <v>31</v>
      </c>
      <c r="E444" s="100" t="s">
        <v>220</v>
      </c>
      <c r="F444" s="99" t="s">
        <v>108</v>
      </c>
      <c r="G444" s="98">
        <v>1547800</v>
      </c>
      <c r="H444" s="98">
        <v>1083292</v>
      </c>
      <c r="I444" s="163">
        <f t="shared" si="20"/>
        <v>69.98914588448119</v>
      </c>
    </row>
    <row r="445" spans="1:9" ht="37.5" customHeight="1">
      <c r="A445" s="132"/>
      <c r="B445" s="60" t="s">
        <v>221</v>
      </c>
      <c r="C445" s="119" t="s">
        <v>186</v>
      </c>
      <c r="D445" s="95" t="s">
        <v>31</v>
      </c>
      <c r="E445" s="95" t="s">
        <v>222</v>
      </c>
      <c r="F445" s="96"/>
      <c r="G445" s="92">
        <f>G446+G448</f>
        <v>1828000</v>
      </c>
      <c r="H445" s="92">
        <f>H446+H448</f>
        <v>879706.3200000001</v>
      </c>
      <c r="I445" s="163">
        <f t="shared" si="20"/>
        <v>48.12397811816193</v>
      </c>
    </row>
    <row r="446" spans="1:9" ht="63.75">
      <c r="A446" s="132"/>
      <c r="B446" s="42" t="s">
        <v>160</v>
      </c>
      <c r="C446" s="119" t="s">
        <v>186</v>
      </c>
      <c r="D446" s="95" t="s">
        <v>31</v>
      </c>
      <c r="E446" s="101" t="s">
        <v>222</v>
      </c>
      <c r="F446" s="102" t="s">
        <v>158</v>
      </c>
      <c r="G446" s="103">
        <f>G447</f>
        <v>1781018</v>
      </c>
      <c r="H446" s="103">
        <f>H447</f>
        <v>847659.51</v>
      </c>
      <c r="I446" s="163">
        <f t="shared" si="20"/>
        <v>47.594101238729756</v>
      </c>
    </row>
    <row r="447" spans="1:9" ht="25.5">
      <c r="A447" s="132"/>
      <c r="B447" s="42" t="s">
        <v>161</v>
      </c>
      <c r="C447" s="119" t="s">
        <v>186</v>
      </c>
      <c r="D447" s="95" t="s">
        <v>31</v>
      </c>
      <c r="E447" s="101" t="s">
        <v>222</v>
      </c>
      <c r="F447" s="102" t="s">
        <v>159</v>
      </c>
      <c r="G447" s="103">
        <v>1781018</v>
      </c>
      <c r="H447" s="103">
        <v>847659.51</v>
      </c>
      <c r="I447" s="163">
        <f t="shared" si="20"/>
        <v>47.594101238729756</v>
      </c>
    </row>
    <row r="448" spans="1:9" ht="25.5">
      <c r="A448" s="132"/>
      <c r="B448" s="51" t="s">
        <v>100</v>
      </c>
      <c r="C448" s="119" t="s">
        <v>186</v>
      </c>
      <c r="D448" s="95" t="s">
        <v>31</v>
      </c>
      <c r="E448" s="101" t="s">
        <v>222</v>
      </c>
      <c r="F448" s="102" t="s">
        <v>98</v>
      </c>
      <c r="G448" s="103">
        <f>G449</f>
        <v>46982</v>
      </c>
      <c r="H448" s="103">
        <f>H449</f>
        <v>32046.81</v>
      </c>
      <c r="I448" s="163">
        <f t="shared" si="20"/>
        <v>68.21082542250224</v>
      </c>
    </row>
    <row r="449" spans="1:9" ht="38.25">
      <c r="A449" s="132"/>
      <c r="B449" s="42" t="s">
        <v>101</v>
      </c>
      <c r="C449" s="119" t="s">
        <v>186</v>
      </c>
      <c r="D449" s="95" t="s">
        <v>31</v>
      </c>
      <c r="E449" s="101" t="s">
        <v>222</v>
      </c>
      <c r="F449" s="102" t="s">
        <v>99</v>
      </c>
      <c r="G449" s="103">
        <v>46982</v>
      </c>
      <c r="H449" s="103">
        <v>32046.81</v>
      </c>
      <c r="I449" s="163">
        <f t="shared" si="20"/>
        <v>68.21082542250224</v>
      </c>
    </row>
    <row r="450" spans="1:9" ht="38.25">
      <c r="A450" s="132"/>
      <c r="B450" s="38" t="s">
        <v>237</v>
      </c>
      <c r="C450" s="119" t="s">
        <v>186</v>
      </c>
      <c r="D450" s="95" t="s">
        <v>31</v>
      </c>
      <c r="E450" s="95" t="s">
        <v>238</v>
      </c>
      <c r="F450" s="96"/>
      <c r="G450" s="92">
        <f>G451+G453</f>
        <v>1218600</v>
      </c>
      <c r="H450" s="92">
        <f>H451+H453</f>
        <v>518372.76</v>
      </c>
      <c r="I450" s="163">
        <f t="shared" si="20"/>
        <v>42.53838503200394</v>
      </c>
    </row>
    <row r="451" spans="1:9" ht="63" customHeight="1">
      <c r="A451" s="132"/>
      <c r="B451" s="42" t="s">
        <v>160</v>
      </c>
      <c r="C451" s="119" t="s">
        <v>186</v>
      </c>
      <c r="D451" s="95" t="s">
        <v>31</v>
      </c>
      <c r="E451" s="95" t="s">
        <v>238</v>
      </c>
      <c r="F451" s="96" t="s">
        <v>158</v>
      </c>
      <c r="G451" s="92">
        <f>G452</f>
        <v>1187610</v>
      </c>
      <c r="H451" s="92">
        <f>H452</f>
        <v>507806.64</v>
      </c>
      <c r="I451" s="163">
        <f t="shared" si="20"/>
        <v>42.75870361482305</v>
      </c>
    </row>
    <row r="452" spans="1:9" ht="30" customHeight="1">
      <c r="A452" s="132"/>
      <c r="B452" s="42" t="s">
        <v>161</v>
      </c>
      <c r="C452" s="119" t="s">
        <v>186</v>
      </c>
      <c r="D452" s="95" t="s">
        <v>31</v>
      </c>
      <c r="E452" s="95" t="s">
        <v>238</v>
      </c>
      <c r="F452" s="96" t="s">
        <v>159</v>
      </c>
      <c r="G452" s="92">
        <v>1187610</v>
      </c>
      <c r="H452" s="92">
        <v>507806.64</v>
      </c>
      <c r="I452" s="163">
        <f t="shared" si="20"/>
        <v>42.75870361482305</v>
      </c>
    </row>
    <row r="453" spans="1:9" ht="27.75" customHeight="1">
      <c r="A453" s="132"/>
      <c r="B453" s="51" t="s">
        <v>100</v>
      </c>
      <c r="C453" s="119" t="s">
        <v>186</v>
      </c>
      <c r="D453" s="95" t="s">
        <v>31</v>
      </c>
      <c r="E453" s="95" t="s">
        <v>238</v>
      </c>
      <c r="F453" s="96" t="s">
        <v>98</v>
      </c>
      <c r="G453" s="92">
        <f>G454</f>
        <v>30990</v>
      </c>
      <c r="H453" s="92">
        <f>H454</f>
        <v>10566.12</v>
      </c>
      <c r="I453" s="163">
        <f t="shared" si="20"/>
        <v>34.09525653436592</v>
      </c>
    </row>
    <row r="454" spans="1:9" ht="38.25" customHeight="1">
      <c r="A454" s="132"/>
      <c r="B454" s="42" t="s">
        <v>101</v>
      </c>
      <c r="C454" s="119" t="s">
        <v>186</v>
      </c>
      <c r="D454" s="95" t="s">
        <v>31</v>
      </c>
      <c r="E454" s="95" t="s">
        <v>238</v>
      </c>
      <c r="F454" s="96" t="s">
        <v>99</v>
      </c>
      <c r="G454" s="92">
        <v>30990</v>
      </c>
      <c r="H454" s="92">
        <v>10566.12</v>
      </c>
      <c r="I454" s="163">
        <f t="shared" si="20"/>
        <v>34.09525653436592</v>
      </c>
    </row>
    <row r="455" spans="1:9" ht="25.5">
      <c r="A455" s="132"/>
      <c r="B455" s="38" t="s">
        <v>273</v>
      </c>
      <c r="C455" s="119" t="s">
        <v>186</v>
      </c>
      <c r="D455" s="95" t="s">
        <v>31</v>
      </c>
      <c r="E455" s="95" t="s">
        <v>274</v>
      </c>
      <c r="F455" s="96"/>
      <c r="G455" s="98">
        <f>G456</f>
        <v>900000</v>
      </c>
      <c r="H455" s="98">
        <f>H456</f>
        <v>450000</v>
      </c>
      <c r="I455" s="163">
        <f t="shared" si="20"/>
        <v>50</v>
      </c>
    </row>
    <row r="456" spans="1:9" ht="12.75">
      <c r="A456" s="132"/>
      <c r="B456" s="38" t="s">
        <v>119</v>
      </c>
      <c r="C456" s="119" t="s">
        <v>186</v>
      </c>
      <c r="D456" s="95" t="s">
        <v>31</v>
      </c>
      <c r="E456" s="95" t="s">
        <v>274</v>
      </c>
      <c r="F456" s="96" t="s">
        <v>20</v>
      </c>
      <c r="G456" s="98">
        <f>G457</f>
        <v>900000</v>
      </c>
      <c r="H456" s="98">
        <f>H457</f>
        <v>450000</v>
      </c>
      <c r="I456" s="163">
        <f t="shared" si="20"/>
        <v>50</v>
      </c>
    </row>
    <row r="457" spans="1:9" ht="12.75">
      <c r="A457" s="132"/>
      <c r="B457" s="38" t="s">
        <v>275</v>
      </c>
      <c r="C457" s="119" t="s">
        <v>186</v>
      </c>
      <c r="D457" s="95" t="s">
        <v>31</v>
      </c>
      <c r="E457" s="95" t="s">
        <v>274</v>
      </c>
      <c r="F457" s="96" t="s">
        <v>276</v>
      </c>
      <c r="G457" s="98">
        <v>900000</v>
      </c>
      <c r="H457" s="98">
        <v>450000</v>
      </c>
      <c r="I457" s="163">
        <f t="shared" si="20"/>
        <v>50</v>
      </c>
    </row>
    <row r="458" spans="1:9" ht="64.5" customHeight="1">
      <c r="A458" s="132"/>
      <c r="B458" s="38" t="s">
        <v>239</v>
      </c>
      <c r="C458" s="119" t="s">
        <v>186</v>
      </c>
      <c r="D458" s="95" t="s">
        <v>31</v>
      </c>
      <c r="E458" s="95" t="s">
        <v>240</v>
      </c>
      <c r="F458" s="96"/>
      <c r="G458" s="92">
        <f>G459+G461</f>
        <v>25000</v>
      </c>
      <c r="H458" s="92">
        <f>H459+H461</f>
        <v>0</v>
      </c>
      <c r="I458" s="163">
        <f t="shared" si="20"/>
        <v>0</v>
      </c>
    </row>
    <row r="459" spans="1:9" ht="64.5" customHeight="1">
      <c r="A459" s="132"/>
      <c r="B459" s="42" t="s">
        <v>160</v>
      </c>
      <c r="C459" s="119" t="s">
        <v>186</v>
      </c>
      <c r="D459" s="95" t="s">
        <v>31</v>
      </c>
      <c r="E459" s="95" t="s">
        <v>240</v>
      </c>
      <c r="F459" s="96" t="s">
        <v>158</v>
      </c>
      <c r="G459" s="92">
        <f>G460</f>
        <v>13000</v>
      </c>
      <c r="H459" s="92">
        <f>H460</f>
        <v>0</v>
      </c>
      <c r="I459" s="163">
        <f aca="true" t="shared" si="26" ref="I459:I504">H459/G459*100</f>
        <v>0</v>
      </c>
    </row>
    <row r="460" spans="1:9" ht="29.25" customHeight="1">
      <c r="A460" s="132"/>
      <c r="B460" s="42" t="s">
        <v>161</v>
      </c>
      <c r="C460" s="119" t="s">
        <v>186</v>
      </c>
      <c r="D460" s="95" t="s">
        <v>31</v>
      </c>
      <c r="E460" s="95" t="s">
        <v>240</v>
      </c>
      <c r="F460" s="96" t="s">
        <v>159</v>
      </c>
      <c r="G460" s="92">
        <v>13000</v>
      </c>
      <c r="H460" s="92"/>
      <c r="I460" s="163">
        <f t="shared" si="26"/>
        <v>0</v>
      </c>
    </row>
    <row r="461" spans="1:9" ht="26.25" customHeight="1">
      <c r="A461" s="132"/>
      <c r="B461" s="51" t="s">
        <v>100</v>
      </c>
      <c r="C461" s="119" t="s">
        <v>186</v>
      </c>
      <c r="D461" s="95" t="s">
        <v>31</v>
      </c>
      <c r="E461" s="95" t="s">
        <v>240</v>
      </c>
      <c r="F461" s="96" t="s">
        <v>98</v>
      </c>
      <c r="G461" s="92">
        <f>G462</f>
        <v>12000</v>
      </c>
      <c r="H461" s="92">
        <f>H462</f>
        <v>0</v>
      </c>
      <c r="I461" s="163">
        <f t="shared" si="26"/>
        <v>0</v>
      </c>
    </row>
    <row r="462" spans="1:9" ht="39.75" customHeight="1">
      <c r="A462" s="132"/>
      <c r="B462" s="42" t="s">
        <v>101</v>
      </c>
      <c r="C462" s="119" t="s">
        <v>186</v>
      </c>
      <c r="D462" s="95" t="s">
        <v>31</v>
      </c>
      <c r="E462" s="95" t="s">
        <v>240</v>
      </c>
      <c r="F462" s="96" t="s">
        <v>99</v>
      </c>
      <c r="G462" s="92">
        <v>12000</v>
      </c>
      <c r="H462" s="92"/>
      <c r="I462" s="163">
        <f t="shared" si="26"/>
        <v>0</v>
      </c>
    </row>
    <row r="463" spans="1:9" ht="27" customHeight="1">
      <c r="A463" s="132"/>
      <c r="B463" s="38" t="s">
        <v>241</v>
      </c>
      <c r="C463" s="119" t="s">
        <v>186</v>
      </c>
      <c r="D463" s="95" t="s">
        <v>31</v>
      </c>
      <c r="E463" s="95" t="s">
        <v>242</v>
      </c>
      <c r="F463" s="96"/>
      <c r="G463" s="92">
        <f>G464</f>
        <v>304700</v>
      </c>
      <c r="H463" s="92">
        <f>H464</f>
        <v>131234.54</v>
      </c>
      <c r="I463" s="163">
        <f t="shared" si="26"/>
        <v>43.07008204791599</v>
      </c>
    </row>
    <row r="464" spans="1:9" ht="60.75" customHeight="1">
      <c r="A464" s="132"/>
      <c r="B464" s="42" t="s">
        <v>160</v>
      </c>
      <c r="C464" s="119" t="s">
        <v>186</v>
      </c>
      <c r="D464" s="95" t="s">
        <v>31</v>
      </c>
      <c r="E464" s="95" t="s">
        <v>242</v>
      </c>
      <c r="F464" s="96" t="s">
        <v>158</v>
      </c>
      <c r="G464" s="92">
        <f>G465</f>
        <v>304700</v>
      </c>
      <c r="H464" s="92">
        <f>H465</f>
        <v>131234.54</v>
      </c>
      <c r="I464" s="163">
        <f t="shared" si="26"/>
        <v>43.07008204791599</v>
      </c>
    </row>
    <row r="465" spans="1:9" ht="24.75" customHeight="1">
      <c r="A465" s="132"/>
      <c r="B465" s="42" t="s">
        <v>161</v>
      </c>
      <c r="C465" s="119" t="s">
        <v>186</v>
      </c>
      <c r="D465" s="95" t="s">
        <v>31</v>
      </c>
      <c r="E465" s="95" t="s">
        <v>242</v>
      </c>
      <c r="F465" s="96" t="s">
        <v>159</v>
      </c>
      <c r="G465" s="92">
        <v>304700</v>
      </c>
      <c r="H465" s="92">
        <v>131234.54</v>
      </c>
      <c r="I465" s="163">
        <f t="shared" si="26"/>
        <v>43.07008204791599</v>
      </c>
    </row>
    <row r="466" spans="1:9" ht="39" customHeight="1">
      <c r="A466" s="132"/>
      <c r="B466" s="38" t="s">
        <v>271</v>
      </c>
      <c r="C466" s="120" t="s">
        <v>186</v>
      </c>
      <c r="D466" s="100" t="s">
        <v>31</v>
      </c>
      <c r="E466" s="95" t="s">
        <v>272</v>
      </c>
      <c r="F466" s="99"/>
      <c r="G466" s="98">
        <f>G467+G469</f>
        <v>914000</v>
      </c>
      <c r="H466" s="98">
        <f>H467+H469</f>
        <v>382273.27</v>
      </c>
      <c r="I466" s="163">
        <f t="shared" si="26"/>
        <v>41.82420897155361</v>
      </c>
    </row>
    <row r="467" spans="1:9" ht="61.5" customHeight="1">
      <c r="A467" s="132"/>
      <c r="B467" s="42" t="s">
        <v>160</v>
      </c>
      <c r="C467" s="120" t="s">
        <v>186</v>
      </c>
      <c r="D467" s="100" t="s">
        <v>31</v>
      </c>
      <c r="E467" s="95" t="s">
        <v>272</v>
      </c>
      <c r="F467" s="99" t="s">
        <v>158</v>
      </c>
      <c r="G467" s="98">
        <f>G468</f>
        <v>798500</v>
      </c>
      <c r="H467" s="98">
        <f>H468</f>
        <v>382273.27</v>
      </c>
      <c r="I467" s="163">
        <f t="shared" si="26"/>
        <v>47.873922354414525</v>
      </c>
    </row>
    <row r="468" spans="1:9" ht="25.5">
      <c r="A468" s="132"/>
      <c r="B468" s="42" t="s">
        <v>161</v>
      </c>
      <c r="C468" s="120" t="s">
        <v>186</v>
      </c>
      <c r="D468" s="100" t="s">
        <v>31</v>
      </c>
      <c r="E468" s="95" t="s">
        <v>272</v>
      </c>
      <c r="F468" s="99" t="s">
        <v>159</v>
      </c>
      <c r="G468" s="98">
        <v>798500</v>
      </c>
      <c r="H468" s="98">
        <v>382273.27</v>
      </c>
      <c r="I468" s="163">
        <f t="shared" si="26"/>
        <v>47.873922354414525</v>
      </c>
    </row>
    <row r="469" spans="1:9" ht="25.5">
      <c r="A469" s="132"/>
      <c r="B469" s="51" t="s">
        <v>100</v>
      </c>
      <c r="C469" s="120" t="s">
        <v>186</v>
      </c>
      <c r="D469" s="100" t="s">
        <v>31</v>
      </c>
      <c r="E469" s="95" t="s">
        <v>272</v>
      </c>
      <c r="F469" s="99" t="s">
        <v>98</v>
      </c>
      <c r="G469" s="98">
        <f>G470</f>
        <v>115500</v>
      </c>
      <c r="H469" s="98">
        <f>H470</f>
        <v>0</v>
      </c>
      <c r="I469" s="163">
        <f t="shared" si="26"/>
        <v>0</v>
      </c>
    </row>
    <row r="470" spans="1:9" ht="38.25">
      <c r="A470" s="132"/>
      <c r="B470" s="42" t="s">
        <v>101</v>
      </c>
      <c r="C470" s="120" t="s">
        <v>186</v>
      </c>
      <c r="D470" s="100" t="s">
        <v>31</v>
      </c>
      <c r="E470" s="95" t="s">
        <v>272</v>
      </c>
      <c r="F470" s="99" t="s">
        <v>99</v>
      </c>
      <c r="G470" s="98">
        <v>115500</v>
      </c>
      <c r="H470" s="98"/>
      <c r="I470" s="163">
        <f t="shared" si="26"/>
        <v>0</v>
      </c>
    </row>
    <row r="471" spans="1:9" ht="36" customHeight="1">
      <c r="A471" s="132"/>
      <c r="B471" s="38" t="s">
        <v>223</v>
      </c>
      <c r="C471" s="121" t="s">
        <v>186</v>
      </c>
      <c r="D471" s="101" t="s">
        <v>31</v>
      </c>
      <c r="E471" s="101" t="s">
        <v>224</v>
      </c>
      <c r="F471" s="102"/>
      <c r="G471" s="103">
        <f>+G472</f>
        <v>118100</v>
      </c>
      <c r="H471" s="103">
        <f>+H472</f>
        <v>15860.14</v>
      </c>
      <c r="I471" s="163">
        <f t="shared" si="26"/>
        <v>13.429415749364946</v>
      </c>
    </row>
    <row r="472" spans="1:9" ht="25.5">
      <c r="A472" s="132"/>
      <c r="B472" s="51" t="s">
        <v>100</v>
      </c>
      <c r="C472" s="121" t="s">
        <v>186</v>
      </c>
      <c r="D472" s="101" t="s">
        <v>31</v>
      </c>
      <c r="E472" s="101" t="s">
        <v>224</v>
      </c>
      <c r="F472" s="102" t="s">
        <v>98</v>
      </c>
      <c r="G472" s="103">
        <f>G473</f>
        <v>118100</v>
      </c>
      <c r="H472" s="103">
        <f>H473</f>
        <v>15860.14</v>
      </c>
      <c r="I472" s="163">
        <f t="shared" si="26"/>
        <v>13.429415749364946</v>
      </c>
    </row>
    <row r="473" spans="1:9" ht="38.25">
      <c r="A473" s="132"/>
      <c r="B473" s="42" t="s">
        <v>101</v>
      </c>
      <c r="C473" s="121" t="s">
        <v>186</v>
      </c>
      <c r="D473" s="101" t="s">
        <v>31</v>
      </c>
      <c r="E473" s="101" t="s">
        <v>224</v>
      </c>
      <c r="F473" s="102" t="s">
        <v>99</v>
      </c>
      <c r="G473" s="103">
        <v>118100</v>
      </c>
      <c r="H473" s="103">
        <v>15860.14</v>
      </c>
      <c r="I473" s="163">
        <f t="shared" si="26"/>
        <v>13.429415749364946</v>
      </c>
    </row>
    <row r="474" spans="1:9" ht="38.25">
      <c r="A474" s="132"/>
      <c r="B474" s="38" t="s">
        <v>269</v>
      </c>
      <c r="C474" s="119" t="s">
        <v>186</v>
      </c>
      <c r="D474" s="95" t="s">
        <v>31</v>
      </c>
      <c r="E474" s="95" t="s">
        <v>270</v>
      </c>
      <c r="F474" s="96"/>
      <c r="G474" s="92">
        <f>G475+G477</f>
        <v>3687600</v>
      </c>
      <c r="H474" s="92">
        <f>H475+H477</f>
        <v>1707108.85</v>
      </c>
      <c r="I474" s="163">
        <f t="shared" si="26"/>
        <v>46.293221878728716</v>
      </c>
    </row>
    <row r="475" spans="1:9" ht="25.5">
      <c r="A475" s="132"/>
      <c r="B475" s="51" t="s">
        <v>100</v>
      </c>
      <c r="C475" s="119" t="s">
        <v>186</v>
      </c>
      <c r="D475" s="95" t="s">
        <v>31</v>
      </c>
      <c r="E475" s="95" t="s">
        <v>270</v>
      </c>
      <c r="F475" s="96" t="s">
        <v>98</v>
      </c>
      <c r="G475" s="92">
        <f>G476</f>
        <v>221256</v>
      </c>
      <c r="H475" s="92">
        <f>H476</f>
        <v>97376.38</v>
      </c>
      <c r="I475" s="163">
        <f t="shared" si="26"/>
        <v>44.0107296525292</v>
      </c>
    </row>
    <row r="476" spans="1:9" ht="38.25">
      <c r="A476" s="132"/>
      <c r="B476" s="42" t="s">
        <v>101</v>
      </c>
      <c r="C476" s="119" t="s">
        <v>186</v>
      </c>
      <c r="D476" s="95" t="s">
        <v>31</v>
      </c>
      <c r="E476" s="95" t="s">
        <v>270</v>
      </c>
      <c r="F476" s="96" t="s">
        <v>99</v>
      </c>
      <c r="G476" s="92">
        <v>221256</v>
      </c>
      <c r="H476" s="92">
        <v>97376.38</v>
      </c>
      <c r="I476" s="163">
        <f t="shared" si="26"/>
        <v>44.0107296525292</v>
      </c>
    </row>
    <row r="477" spans="1:9" ht="25.5">
      <c r="A477" s="132"/>
      <c r="B477" s="122" t="s">
        <v>102</v>
      </c>
      <c r="C477" s="119" t="s">
        <v>186</v>
      </c>
      <c r="D477" s="95" t="s">
        <v>31</v>
      </c>
      <c r="E477" s="95" t="s">
        <v>270</v>
      </c>
      <c r="F477" s="96" t="s">
        <v>103</v>
      </c>
      <c r="G477" s="92">
        <f>G478</f>
        <v>3466344</v>
      </c>
      <c r="H477" s="92">
        <f>H478</f>
        <v>1609732.47</v>
      </c>
      <c r="I477" s="163">
        <f t="shared" si="26"/>
        <v>46.43891287189038</v>
      </c>
    </row>
    <row r="478" spans="1:9" ht="25.5">
      <c r="A478" s="132"/>
      <c r="B478" s="122" t="s">
        <v>105</v>
      </c>
      <c r="C478" s="119" t="s">
        <v>186</v>
      </c>
      <c r="D478" s="95" t="s">
        <v>31</v>
      </c>
      <c r="E478" s="95" t="s">
        <v>270</v>
      </c>
      <c r="F478" s="96" t="s">
        <v>104</v>
      </c>
      <c r="G478" s="92">
        <v>3466344</v>
      </c>
      <c r="H478" s="92">
        <v>1609732.47</v>
      </c>
      <c r="I478" s="163">
        <f t="shared" si="26"/>
        <v>46.43891287189038</v>
      </c>
    </row>
    <row r="479" spans="1:9" ht="76.5">
      <c r="A479" s="132"/>
      <c r="B479" s="39" t="s">
        <v>295</v>
      </c>
      <c r="C479" s="119" t="s">
        <v>186</v>
      </c>
      <c r="D479" s="95" t="s">
        <v>31</v>
      </c>
      <c r="E479" s="95" t="s">
        <v>296</v>
      </c>
      <c r="F479" s="96"/>
      <c r="G479" s="92">
        <f>G480</f>
        <v>2979900</v>
      </c>
      <c r="H479" s="92">
        <f>H480</f>
        <v>0</v>
      </c>
      <c r="I479" s="163">
        <f t="shared" si="26"/>
        <v>0</v>
      </c>
    </row>
    <row r="480" spans="1:9" ht="12.75">
      <c r="A480" s="132"/>
      <c r="B480" s="60" t="s">
        <v>119</v>
      </c>
      <c r="C480" s="119" t="s">
        <v>186</v>
      </c>
      <c r="D480" s="95" t="s">
        <v>31</v>
      </c>
      <c r="E480" s="95" t="s">
        <v>296</v>
      </c>
      <c r="F480" s="96" t="s">
        <v>20</v>
      </c>
      <c r="G480" s="92">
        <f>G481</f>
        <v>2979900</v>
      </c>
      <c r="H480" s="92">
        <f>H481</f>
        <v>0</v>
      </c>
      <c r="I480" s="163">
        <f t="shared" si="26"/>
        <v>0</v>
      </c>
    </row>
    <row r="481" spans="1:9" ht="12.75">
      <c r="A481" s="132"/>
      <c r="B481" s="38" t="s">
        <v>275</v>
      </c>
      <c r="C481" s="119" t="s">
        <v>186</v>
      </c>
      <c r="D481" s="95" t="s">
        <v>31</v>
      </c>
      <c r="E481" s="95" t="s">
        <v>296</v>
      </c>
      <c r="F481" s="96" t="s">
        <v>276</v>
      </c>
      <c r="G481" s="92">
        <v>2979900</v>
      </c>
      <c r="H481" s="92"/>
      <c r="I481" s="163">
        <f t="shared" si="26"/>
        <v>0</v>
      </c>
    </row>
    <row r="482" spans="1:9" ht="38.25">
      <c r="A482" s="132"/>
      <c r="B482" s="42" t="s">
        <v>205</v>
      </c>
      <c r="C482" s="119" t="s">
        <v>186</v>
      </c>
      <c r="D482" s="95" t="s">
        <v>31</v>
      </c>
      <c r="E482" s="95" t="s">
        <v>206</v>
      </c>
      <c r="F482" s="96"/>
      <c r="G482" s="92">
        <f>G483+G485</f>
        <v>83500</v>
      </c>
      <c r="H482" s="92">
        <f>H483+H485</f>
        <v>0</v>
      </c>
      <c r="I482" s="163">
        <f t="shared" si="26"/>
        <v>0</v>
      </c>
    </row>
    <row r="483" spans="1:9" ht="63.75">
      <c r="A483" s="132"/>
      <c r="B483" s="42" t="s">
        <v>160</v>
      </c>
      <c r="C483" s="119" t="s">
        <v>186</v>
      </c>
      <c r="D483" s="95" t="s">
        <v>31</v>
      </c>
      <c r="E483" s="95" t="s">
        <v>206</v>
      </c>
      <c r="F483" s="96" t="s">
        <v>158</v>
      </c>
      <c r="G483" s="92">
        <f>G484</f>
        <v>80400</v>
      </c>
      <c r="H483" s="92">
        <f>H484</f>
        <v>0</v>
      </c>
      <c r="I483" s="163">
        <f t="shared" si="26"/>
        <v>0</v>
      </c>
    </row>
    <row r="484" spans="1:9" ht="25.5">
      <c r="A484" s="132"/>
      <c r="B484" s="42" t="s">
        <v>161</v>
      </c>
      <c r="C484" s="119" t="s">
        <v>186</v>
      </c>
      <c r="D484" s="95" t="s">
        <v>31</v>
      </c>
      <c r="E484" s="95" t="s">
        <v>206</v>
      </c>
      <c r="F484" s="96" t="s">
        <v>159</v>
      </c>
      <c r="G484" s="92">
        <v>80400</v>
      </c>
      <c r="H484" s="92"/>
      <c r="I484" s="163">
        <f t="shared" si="26"/>
        <v>0</v>
      </c>
    </row>
    <row r="485" spans="1:9" ht="25.5">
      <c r="A485" s="132"/>
      <c r="B485" s="51" t="s">
        <v>100</v>
      </c>
      <c r="C485" s="119" t="s">
        <v>186</v>
      </c>
      <c r="D485" s="95" t="s">
        <v>31</v>
      </c>
      <c r="E485" s="95" t="s">
        <v>206</v>
      </c>
      <c r="F485" s="96" t="s">
        <v>98</v>
      </c>
      <c r="G485" s="92">
        <f>G486</f>
        <v>3100</v>
      </c>
      <c r="H485" s="92">
        <f>H486</f>
        <v>0</v>
      </c>
      <c r="I485" s="163">
        <f t="shared" si="26"/>
        <v>0</v>
      </c>
    </row>
    <row r="486" spans="1:9" ht="38.25">
      <c r="A486" s="132"/>
      <c r="B486" s="42" t="s">
        <v>101</v>
      </c>
      <c r="C486" s="119" t="s">
        <v>186</v>
      </c>
      <c r="D486" s="95" t="s">
        <v>31</v>
      </c>
      <c r="E486" s="95" t="s">
        <v>206</v>
      </c>
      <c r="F486" s="96" t="s">
        <v>99</v>
      </c>
      <c r="G486" s="92">
        <v>3100</v>
      </c>
      <c r="H486" s="92"/>
      <c r="I486" s="163">
        <f t="shared" si="26"/>
        <v>0</v>
      </c>
    </row>
    <row r="487" spans="1:9" ht="63" customHeight="1">
      <c r="A487" s="132"/>
      <c r="B487" s="38" t="s">
        <v>291</v>
      </c>
      <c r="C487" s="119" t="s">
        <v>186</v>
      </c>
      <c r="D487" s="95" t="s">
        <v>31</v>
      </c>
      <c r="E487" s="95" t="s">
        <v>292</v>
      </c>
      <c r="F487" s="96"/>
      <c r="G487" s="98">
        <f>+G488</f>
        <v>91500</v>
      </c>
      <c r="H487" s="98">
        <f>+H488</f>
        <v>0</v>
      </c>
      <c r="I487" s="163">
        <f t="shared" si="26"/>
        <v>0</v>
      </c>
    </row>
    <row r="488" spans="1:9" ht="12.75">
      <c r="A488" s="132"/>
      <c r="B488" s="38" t="s">
        <v>125</v>
      </c>
      <c r="C488" s="119" t="s">
        <v>186</v>
      </c>
      <c r="D488" s="95" t="s">
        <v>31</v>
      </c>
      <c r="E488" s="95" t="s">
        <v>292</v>
      </c>
      <c r="F488" s="96" t="s">
        <v>123</v>
      </c>
      <c r="G488" s="98">
        <f>G489</f>
        <v>91500</v>
      </c>
      <c r="H488" s="98">
        <f>H489</f>
        <v>0</v>
      </c>
      <c r="I488" s="163">
        <f t="shared" si="26"/>
        <v>0</v>
      </c>
    </row>
    <row r="489" spans="1:9" ht="38.25">
      <c r="A489" s="132"/>
      <c r="B489" s="39" t="s">
        <v>126</v>
      </c>
      <c r="C489" s="119" t="s">
        <v>186</v>
      </c>
      <c r="D489" s="95" t="s">
        <v>31</v>
      </c>
      <c r="E489" s="95" t="s">
        <v>292</v>
      </c>
      <c r="F489" s="96" t="s">
        <v>124</v>
      </c>
      <c r="G489" s="98">
        <v>91500</v>
      </c>
      <c r="H489" s="98"/>
      <c r="I489" s="163">
        <f t="shared" si="26"/>
        <v>0</v>
      </c>
    </row>
    <row r="490" spans="1:9" ht="51">
      <c r="A490" s="132"/>
      <c r="B490" s="61" t="s">
        <v>315</v>
      </c>
      <c r="C490" s="119" t="s">
        <v>186</v>
      </c>
      <c r="D490" s="95" t="s">
        <v>31</v>
      </c>
      <c r="E490" s="95" t="s">
        <v>314</v>
      </c>
      <c r="F490" s="96"/>
      <c r="G490" s="98">
        <f>G491</f>
        <v>500</v>
      </c>
      <c r="H490" s="98">
        <f>H491</f>
        <v>0</v>
      </c>
      <c r="I490" s="163">
        <f t="shared" si="26"/>
        <v>0</v>
      </c>
    </row>
    <row r="491" spans="1:9" ht="12.75">
      <c r="A491" s="132"/>
      <c r="B491" s="38" t="s">
        <v>125</v>
      </c>
      <c r="C491" s="119" t="s">
        <v>186</v>
      </c>
      <c r="D491" s="95" t="s">
        <v>31</v>
      </c>
      <c r="E491" s="95" t="s">
        <v>314</v>
      </c>
      <c r="F491" s="96" t="s">
        <v>123</v>
      </c>
      <c r="G491" s="98">
        <f>G492</f>
        <v>500</v>
      </c>
      <c r="H491" s="98">
        <f>H492</f>
        <v>0</v>
      </c>
      <c r="I491" s="163">
        <f t="shared" si="26"/>
        <v>0</v>
      </c>
    </row>
    <row r="492" spans="1:9" ht="38.25">
      <c r="A492" s="132"/>
      <c r="B492" s="39" t="s">
        <v>126</v>
      </c>
      <c r="C492" s="119" t="s">
        <v>186</v>
      </c>
      <c r="D492" s="95" t="s">
        <v>31</v>
      </c>
      <c r="E492" s="95" t="s">
        <v>314</v>
      </c>
      <c r="F492" s="96" t="s">
        <v>124</v>
      </c>
      <c r="G492" s="98">
        <v>500</v>
      </c>
      <c r="H492" s="98"/>
      <c r="I492" s="163">
        <f t="shared" si="26"/>
        <v>0</v>
      </c>
    </row>
    <row r="493" spans="1:9" ht="119.25" customHeight="1">
      <c r="A493" s="132"/>
      <c r="B493" s="38" t="s">
        <v>287</v>
      </c>
      <c r="C493" s="119" t="s">
        <v>186</v>
      </c>
      <c r="D493" s="95" t="s">
        <v>31</v>
      </c>
      <c r="E493" s="95" t="s">
        <v>288</v>
      </c>
      <c r="F493" s="96"/>
      <c r="G493" s="92">
        <f>G495+G497</f>
        <v>411700</v>
      </c>
      <c r="H493" s="92">
        <f>H495+H497</f>
        <v>0</v>
      </c>
      <c r="I493" s="163">
        <f t="shared" si="26"/>
        <v>0</v>
      </c>
    </row>
    <row r="494" spans="1:9" ht="78.75" customHeight="1">
      <c r="A494" s="140"/>
      <c r="B494" s="150" t="s">
        <v>361</v>
      </c>
      <c r="C494" s="119" t="s">
        <v>186</v>
      </c>
      <c r="D494" s="95" t="s">
        <v>31</v>
      </c>
      <c r="E494" s="95" t="s">
        <v>288</v>
      </c>
      <c r="F494" s="96"/>
      <c r="G494" s="92">
        <f>G495</f>
        <v>153948</v>
      </c>
      <c r="H494" s="92">
        <f>H495</f>
        <v>0</v>
      </c>
      <c r="I494" s="163">
        <f t="shared" si="26"/>
        <v>0</v>
      </c>
    </row>
    <row r="495" spans="1:9" ht="26.25" customHeight="1">
      <c r="A495" s="132"/>
      <c r="B495" s="51" t="s">
        <v>100</v>
      </c>
      <c r="C495" s="119" t="s">
        <v>186</v>
      </c>
      <c r="D495" s="95" t="s">
        <v>31</v>
      </c>
      <c r="E495" s="95" t="s">
        <v>288</v>
      </c>
      <c r="F495" s="96" t="s">
        <v>98</v>
      </c>
      <c r="G495" s="92">
        <f>G496</f>
        <v>153948</v>
      </c>
      <c r="H495" s="92">
        <f>H496</f>
        <v>0</v>
      </c>
      <c r="I495" s="163">
        <f t="shared" si="26"/>
        <v>0</v>
      </c>
    </row>
    <row r="496" spans="1:9" ht="38.25">
      <c r="A496" s="132"/>
      <c r="B496" s="42" t="s">
        <v>101</v>
      </c>
      <c r="C496" s="119" t="s">
        <v>186</v>
      </c>
      <c r="D496" s="95" t="s">
        <v>31</v>
      </c>
      <c r="E496" s="95" t="s">
        <v>288</v>
      </c>
      <c r="F496" s="96" t="s">
        <v>99</v>
      </c>
      <c r="G496" s="92">
        <v>153948</v>
      </c>
      <c r="H496" s="92"/>
      <c r="I496" s="163">
        <f t="shared" si="26"/>
        <v>0</v>
      </c>
    </row>
    <row r="497" spans="1:9" ht="12.75">
      <c r="A497" s="132"/>
      <c r="B497" s="60" t="s">
        <v>119</v>
      </c>
      <c r="C497" s="119" t="s">
        <v>186</v>
      </c>
      <c r="D497" s="95" t="s">
        <v>31</v>
      </c>
      <c r="E497" s="95" t="s">
        <v>288</v>
      </c>
      <c r="F497" s="96" t="s">
        <v>20</v>
      </c>
      <c r="G497" s="92">
        <f>G498</f>
        <v>257752</v>
      </c>
      <c r="H497" s="92">
        <f>H498</f>
        <v>0</v>
      </c>
      <c r="I497" s="163">
        <f t="shared" si="26"/>
        <v>0</v>
      </c>
    </row>
    <row r="498" spans="1:9" ht="12.75">
      <c r="A498" s="132"/>
      <c r="B498" s="60" t="s">
        <v>120</v>
      </c>
      <c r="C498" s="119" t="s">
        <v>186</v>
      </c>
      <c r="D498" s="95" t="s">
        <v>31</v>
      </c>
      <c r="E498" s="95" t="s">
        <v>288</v>
      </c>
      <c r="F498" s="96" t="s">
        <v>118</v>
      </c>
      <c r="G498" s="92">
        <v>257752</v>
      </c>
      <c r="H498" s="92"/>
      <c r="I498" s="163">
        <f t="shared" si="26"/>
        <v>0</v>
      </c>
    </row>
    <row r="499" spans="1:9" ht="38.25">
      <c r="A499" s="132"/>
      <c r="B499" s="39" t="s">
        <v>338</v>
      </c>
      <c r="C499" s="119" t="s">
        <v>186</v>
      </c>
      <c r="D499" s="95" t="s">
        <v>31</v>
      </c>
      <c r="E499" s="95" t="s">
        <v>337</v>
      </c>
      <c r="F499" s="96"/>
      <c r="G499" s="92">
        <f>G500</f>
        <v>146741.36</v>
      </c>
      <c r="H499" s="92">
        <f>H500</f>
        <v>0</v>
      </c>
      <c r="I499" s="163">
        <f t="shared" si="26"/>
        <v>0</v>
      </c>
    </row>
    <row r="500" spans="1:9" ht="25.5">
      <c r="A500" s="132"/>
      <c r="B500" s="51" t="s">
        <v>100</v>
      </c>
      <c r="C500" s="119" t="s">
        <v>186</v>
      </c>
      <c r="D500" s="95" t="s">
        <v>31</v>
      </c>
      <c r="E500" s="95" t="s">
        <v>337</v>
      </c>
      <c r="F500" s="96" t="s">
        <v>98</v>
      </c>
      <c r="G500" s="92">
        <f>G501</f>
        <v>146741.36</v>
      </c>
      <c r="H500" s="92">
        <f>H501</f>
        <v>0</v>
      </c>
      <c r="I500" s="163">
        <f t="shared" si="26"/>
        <v>0</v>
      </c>
    </row>
    <row r="501" spans="1:9" ht="38.25">
      <c r="A501" s="132"/>
      <c r="B501" s="42" t="s">
        <v>101</v>
      </c>
      <c r="C501" s="119" t="s">
        <v>186</v>
      </c>
      <c r="D501" s="95" t="s">
        <v>31</v>
      </c>
      <c r="E501" s="95" t="s">
        <v>337</v>
      </c>
      <c r="F501" s="96" t="s">
        <v>99</v>
      </c>
      <c r="G501" s="92">
        <v>146741.36</v>
      </c>
      <c r="H501" s="92"/>
      <c r="I501" s="163">
        <f t="shared" si="26"/>
        <v>0</v>
      </c>
    </row>
    <row r="502" spans="1:9" ht="89.25">
      <c r="A502" s="132"/>
      <c r="B502" s="123" t="s">
        <v>313</v>
      </c>
      <c r="C502" s="120" t="s">
        <v>186</v>
      </c>
      <c r="D502" s="100" t="s">
        <v>31</v>
      </c>
      <c r="E502" s="127" t="s">
        <v>312</v>
      </c>
      <c r="F502" s="128"/>
      <c r="G502" s="98">
        <f>G503</f>
        <v>44840019.06</v>
      </c>
      <c r="H502" s="129">
        <f>H503</f>
        <v>40325953.36</v>
      </c>
      <c r="I502" s="163">
        <f t="shared" si="26"/>
        <v>89.93295320869562</v>
      </c>
    </row>
    <row r="503" spans="1:9" ht="12.75">
      <c r="A503" s="132"/>
      <c r="B503" s="39" t="s">
        <v>289</v>
      </c>
      <c r="C503" s="120" t="s">
        <v>186</v>
      </c>
      <c r="D503" s="100" t="s">
        <v>31</v>
      </c>
      <c r="E503" s="133" t="s">
        <v>312</v>
      </c>
      <c r="F503" s="134" t="s">
        <v>20</v>
      </c>
      <c r="G503" s="129">
        <f>G504</f>
        <v>44840019.06</v>
      </c>
      <c r="H503" s="135">
        <f>H504</f>
        <v>40325953.36</v>
      </c>
      <c r="I503" s="163">
        <f t="shared" si="26"/>
        <v>89.93295320869562</v>
      </c>
    </row>
    <row r="504" spans="1:9" ht="12.75">
      <c r="A504" s="132"/>
      <c r="B504" s="125" t="s">
        <v>120</v>
      </c>
      <c r="C504" s="120" t="s">
        <v>186</v>
      </c>
      <c r="D504" s="100" t="s">
        <v>31</v>
      </c>
      <c r="E504" s="136" t="s">
        <v>312</v>
      </c>
      <c r="F504" s="137" t="s">
        <v>118</v>
      </c>
      <c r="G504" s="138">
        <v>44840019.06</v>
      </c>
      <c r="H504" s="138">
        <v>40325953.36</v>
      </c>
      <c r="I504" s="163">
        <f t="shared" si="26"/>
        <v>89.93295320869562</v>
      </c>
    </row>
    <row r="505" spans="1:10" ht="24.75" customHeight="1">
      <c r="A505" s="124"/>
      <c r="B505" s="130" t="s">
        <v>24</v>
      </c>
      <c r="C505" s="131"/>
      <c r="D505" s="26"/>
      <c r="E505" s="27"/>
      <c r="F505" s="28"/>
      <c r="G505" s="113">
        <f>SUM(G10+G266)</f>
        <v>515237637.4</v>
      </c>
      <c r="H505" s="113">
        <f>SUM(H10+H266)</f>
        <v>284895503.13</v>
      </c>
      <c r="I505" s="164">
        <f>SUM(I10+I266)</f>
        <v>96.85958592943251</v>
      </c>
      <c r="J505" s="2" t="s">
        <v>362</v>
      </c>
    </row>
    <row r="506" spans="1:6" ht="12.75">
      <c r="A506" s="4"/>
      <c r="E506" s="29"/>
      <c r="F506" s="29"/>
    </row>
  </sheetData>
  <sheetProtection/>
  <mergeCells count="22">
    <mergeCell ref="A249:A252"/>
    <mergeCell ref="A206:A215"/>
    <mergeCell ref="A217:A223"/>
    <mergeCell ref="A225:A231"/>
    <mergeCell ref="A167:A173"/>
    <mergeCell ref="A181:A183"/>
    <mergeCell ref="A185:A188"/>
    <mergeCell ref="A190:A204"/>
    <mergeCell ref="A104:A119"/>
    <mergeCell ref="A121:A127"/>
    <mergeCell ref="A159:A165"/>
    <mergeCell ref="A64:A85"/>
    <mergeCell ref="A91:A97"/>
    <mergeCell ref="A99:A102"/>
    <mergeCell ref="A6:I6"/>
    <mergeCell ref="A35:A39"/>
    <mergeCell ref="A44:A48"/>
    <mergeCell ref="A50:A62"/>
    <mergeCell ref="B7:F7"/>
    <mergeCell ref="C8:E8"/>
    <mergeCell ref="A18:A33"/>
    <mergeCell ref="A13:A16"/>
  </mergeCells>
  <printOptions/>
  <pageMargins left="0.5905511811023623" right="0.1968503937007874" top="0.5905511811023623" bottom="0.3937007874015748" header="0.5118110236220472" footer="0.5118110236220472"/>
  <pageSetup fitToHeight="99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Владимир Ф. Щепихин</cp:lastModifiedBy>
  <cp:lastPrinted>2014-06-08T07:56:28Z</cp:lastPrinted>
  <dcterms:created xsi:type="dcterms:W3CDTF">2010-03-22T07:46:53Z</dcterms:created>
  <dcterms:modified xsi:type="dcterms:W3CDTF">2014-10-17T07:04:10Z</dcterms:modified>
  <cp:category/>
  <cp:version/>
  <cp:contentType/>
  <cp:contentStatus/>
</cp:coreProperties>
</file>