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</sheets>
  <definedNames>
    <definedName name="_xlnm.Print_Titles" localSheetId="0">'Вариант 1'!$A:$A</definedName>
    <definedName name="_xlnm.Print_Area" localSheetId="0">'Вариант 1'!$A$1:$DH$30</definedName>
  </definedNames>
  <calcPr fullCalcOnLoad="1"/>
</workbook>
</file>

<file path=xl/sharedStrings.xml><?xml version="1.0" encoding="utf-8"?>
<sst xmlns="http://schemas.openxmlformats.org/spreadsheetml/2006/main" count="168" uniqueCount="60">
  <si>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</si>
  <si>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</si>
  <si>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</si>
  <si>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</si>
  <si>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</si>
  <si>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</si>
  <si>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</si>
  <si>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</si>
  <si>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</si>
  <si>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</si>
  <si>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</si>
  <si>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</si>
  <si>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</si>
  <si>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</si>
  <si>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</si>
  <si>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</si>
  <si>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Итого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</si>
  <si>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</si>
  <si>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</si>
  <si>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</si>
  <si>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</si>
  <si>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А</t>
  </si>
  <si>
    <t>Субсидии по программе "Развитие сферы культуры муниципального образования "Мезенский район" на 2012-2014 годы"</t>
  </si>
  <si>
    <t>Субсидии на содержание контрольно-счетных органов поселений</t>
  </si>
  <si>
    <t>Субсидии на повышение фондов оплаты труда работников муниципальных учреждений культуры на 10 процентов с 1 апреля 2013 года за счет средств областного бюджета</t>
  </si>
  <si>
    <t>Субсидии бюджетам поселений на повышение фондов оплаты труда работников культуры на 10 процентов с 1февраля 2013 года</t>
  </si>
  <si>
    <t>Субсидии на капитальный ремонт 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</si>
  <si>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капитальный ремонт и ремонт автомобильных дорог общего пользования населенных пунктов</t>
  </si>
  <si>
    <t>Субсидии на проведение мероприятий по благоустройству</t>
  </si>
  <si>
    <t>Субсидии на компенсацию расходов на уплату налога на имущество и транспортного налога</t>
  </si>
  <si>
    <t>Субсидии по программе "Развитие территориального общественного самоуправления в Мезенском районе на 2012 - 2014 годы"</t>
  </si>
  <si>
    <t>Субсидии по программе "Энергосбережение и повышение энергетической эффективности в муниципальных учреждениях МО "Мезенский район" на 2010-2014 гг."</t>
  </si>
  <si>
    <t>Субсидии на проведение ремонтов</t>
  </si>
  <si>
    <t>Субсидия на мероприятия в сфере культуры и искусства, проводимые в рамках государственной программы Архангельской области "Культура Русского Севера" (2013-2015 годы)"</t>
  </si>
  <si>
    <t>Субсидия 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 – 2015 годы"</t>
  </si>
  <si>
    <t>Субсидия на мероприятия по обустройству спортивно-туристического центра "Кибас"</t>
  </si>
  <si>
    <t>Субсидии по программе "Пожарная безопасность в населенных пунктах МО "Мезенский муниципальный район" на 2011-2013 годы"</t>
  </si>
  <si>
    <t>Субсидии на поддержку коммунального хозяйства</t>
  </si>
  <si>
    <t>Субсидии по предупреждению и ликвидации последствий чрезвычайных ситуаций и стихийных бедствий</t>
  </si>
  <si>
    <t>Субсидии на 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корпорации-Фонда содействия реформированию ЖКХ</t>
  </si>
  <si>
    <t>Субсидии мероприятий по переселению граждан из аварийного жилищного фонда с учетом развития малоэтажного жилищного строительства за счет средств областного бюджета</t>
  </si>
  <si>
    <t>Субсидии на реализацию целевой программы "Развитие туризма МО "Мезенский район" на 2013-2015 годы"</t>
  </si>
  <si>
    <t>Субсидия на обустройство пешеходных ледовых переправ</t>
  </si>
  <si>
    <t>Субвенции на 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</si>
  <si>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Субсидии из резервного фонда Правительства Архангельской области</t>
  </si>
  <si>
    <t>Субсидии из резервного фонда муниципального образования "Мезенский муниципальный район"</t>
  </si>
  <si>
    <t>рублей</t>
  </si>
  <si>
    <t>Перечисление межбюджетных трансфертов бюджетам поселений в  2013 году</t>
  </si>
  <si>
    <t>Уточненный план на 1.01.2014</t>
  </si>
  <si>
    <t xml:space="preserve">Исполнение </t>
  </si>
  <si>
    <t>% исполнения</t>
  </si>
  <si>
    <t>Дотации на выравнивание бюджетной обеспеченности поселений за счет средств районного бюджета</t>
  </si>
  <si>
    <t>Дотации на выравнивание бюджетной обеспеченности поселений за счет средств областного бюджета</t>
  </si>
  <si>
    <t xml:space="preserve">Дотации бюджетам поселений на  поддержку мер  по  обеспечению  сбалансированности                    бюджетов
</t>
  </si>
  <si>
    <t>Субсидии на софинансирование вопросов местного значения поселений</t>
  </si>
  <si>
    <t>Субсидии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</t>
  </si>
  <si>
    <t>Субсидия на реализацию проектов районного конкурса "Родная сторона"</t>
  </si>
  <si>
    <t>Субвенции на осуществление государственных полномочий в сфере административных правонарушений</t>
  </si>
  <si>
    <t>Субвенции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</si>
  <si>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Проект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</si>
</sst>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_ ;[Red]\-#,##0.0\ "/>
    <numFmt numFmtId="182" formatCode="#,##0.00_ ;[Red]\-#,##0.00\ "/>
    <numFmt numFmtId="183" formatCode="0_ ;[Red]\-0\ "/>
  </numFmts>
  <fonts count="44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182" fontId="0" fillId="0" borderId="10" xfId="0" applyNumberForma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183" fontId="0" fillId="0" borderId="10" xfId="0" applyNumberFormat="1" applyFill="1" applyBorder="1" applyAlignment="1">
      <alignment/>
    </xf>
    <xf numFmtId="183" fontId="3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3" xfId="0" applyFill="1" applyBorder="1" applyAlignment="1" quotePrefix="1">
      <alignment horizontal="center" vertical="center" wrapText="1"/>
    </xf>
    <xf numFmtId="0" fontId="0" fillId="0" borderId="14" xfId="0" applyFill="1" applyBorder="1" applyAlignment="1" quotePrefix="1">
      <alignment horizontal="center" vertical="center" wrapText="1"/>
    </xf>
    <xf numFmtId="0" fontId="0" fillId="0" borderId="15" xfId="0" applyFill="1" applyBorder="1" applyAlignment="1" quotePrefix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0"/>
  <sheetViews>
    <sheetView tabSelected="1" view="pageBreakPreview" zoomScaleSheetLayoutView="100" zoomScalePageLayoutView="0" workbookViewId="0" topLeftCell="P1">
      <selection activeCell="AB1" sqref="AB1"/>
    </sheetView>
  </sheetViews>
  <sheetFormatPr defaultColWidth="9.140625" defaultRowHeight="12.75"/>
  <cols>
    <col min="1" max="1" width="16.00390625" style="0" customWidth="1"/>
    <col min="2" max="2" width="11.28125" style="0" customWidth="1"/>
    <col min="3" max="3" width="11.7109375" style="0" customWidth="1"/>
    <col min="4" max="4" width="11.140625" style="0" customWidth="1"/>
    <col min="5" max="5" width="11.57421875" style="0" customWidth="1"/>
    <col min="6" max="6" width="11.421875" style="0" customWidth="1"/>
    <col min="7" max="7" width="11.28125" style="0" customWidth="1"/>
    <col min="8" max="8" width="11.7109375" style="0" customWidth="1"/>
    <col min="9" max="9" width="11.00390625" style="0" customWidth="1"/>
    <col min="10" max="10" width="11.421875" style="0" customWidth="1"/>
    <col min="11" max="11" width="11.00390625" style="0" customWidth="1"/>
    <col min="12" max="12" width="11.140625" style="0" customWidth="1"/>
    <col min="13" max="13" width="10.7109375" style="0" customWidth="1"/>
    <col min="14" max="14" width="11.28125" style="0" customWidth="1"/>
    <col min="15" max="17" width="11.57421875" style="0" customWidth="1"/>
    <col min="18" max="18" width="11.140625" style="0" customWidth="1"/>
    <col min="19" max="19" width="12.140625" style="0" customWidth="1"/>
    <col min="20" max="22" width="11.7109375" style="0" customWidth="1"/>
    <col min="23" max="23" width="12.28125" style="0" customWidth="1"/>
    <col min="24" max="24" width="11.57421875" style="0" customWidth="1"/>
    <col min="25" max="25" width="11.421875" style="0" customWidth="1"/>
    <col min="26" max="26" width="14.7109375" style="0" customWidth="1"/>
    <col min="27" max="27" width="12.8515625" style="0" customWidth="1"/>
    <col min="28" max="28" width="12.421875" style="0" customWidth="1"/>
    <col min="29" max="29" width="14.28125" style="0" customWidth="1"/>
    <col min="30" max="30" width="13.7109375" style="0" customWidth="1"/>
    <col min="31" max="31" width="12.140625" style="0" customWidth="1"/>
    <col min="32" max="32" width="15.140625" style="0" customWidth="1"/>
    <col min="33" max="34" width="12.7109375" style="0" customWidth="1"/>
    <col min="35" max="35" width="13.00390625" style="0" customWidth="1"/>
    <col min="36" max="36" width="12.7109375" style="0" customWidth="1"/>
    <col min="37" max="37" width="11.7109375" style="0" customWidth="1"/>
    <col min="38" max="38" width="12.8515625" style="0" customWidth="1"/>
    <col min="39" max="39" width="12.7109375" style="0" customWidth="1"/>
    <col min="40" max="40" width="11.8515625" style="0" customWidth="1"/>
    <col min="41" max="41" width="12.421875" style="0" customWidth="1"/>
    <col min="42" max="42" width="12.7109375" style="0" customWidth="1"/>
    <col min="43" max="43" width="12.421875" style="0" customWidth="1"/>
    <col min="44" max="44" width="14.8515625" style="0" customWidth="1"/>
    <col min="45" max="45" width="13.7109375" style="0" customWidth="1"/>
    <col min="46" max="46" width="12.57421875" style="0" customWidth="1"/>
    <col min="47" max="49" width="12.7109375" style="0" customWidth="1"/>
    <col min="50" max="50" width="15.00390625" style="0" customWidth="1"/>
    <col min="51" max="51" width="13.00390625" style="0" customWidth="1"/>
    <col min="52" max="52" width="11.8515625" style="0" customWidth="1"/>
    <col min="53" max="53" width="15.00390625" style="0" customWidth="1"/>
    <col min="54" max="55" width="11.8515625" style="0" customWidth="1"/>
    <col min="56" max="56" width="14.28125" style="0" customWidth="1"/>
    <col min="57" max="57" width="13.140625" style="0" customWidth="1"/>
    <col min="58" max="58" width="12.28125" style="0" customWidth="1"/>
    <col min="59" max="59" width="14.8515625" style="0" customWidth="1"/>
    <col min="60" max="60" width="13.28125" style="0" customWidth="1"/>
    <col min="61" max="61" width="11.8515625" style="0" customWidth="1"/>
    <col min="62" max="62" width="14.7109375" style="0" customWidth="1"/>
    <col min="63" max="63" width="13.57421875" style="0" customWidth="1"/>
    <col min="64" max="64" width="12.8515625" style="0" customWidth="1"/>
    <col min="65" max="65" width="14.8515625" style="0" customWidth="1"/>
    <col min="66" max="66" width="13.421875" style="0" customWidth="1"/>
    <col min="67" max="67" width="12.7109375" style="0" customWidth="1"/>
    <col min="68" max="68" width="15.28125" style="0" customWidth="1"/>
    <col min="69" max="69" width="12.140625" style="0" customWidth="1"/>
    <col min="70" max="70" width="12.57421875" style="0" customWidth="1"/>
    <col min="71" max="71" width="13.28125" style="0" customWidth="1"/>
    <col min="72" max="72" width="12.28125" style="0" customWidth="1"/>
    <col min="73" max="73" width="11.8515625" style="0" customWidth="1"/>
    <col min="74" max="74" width="14.00390625" style="0" customWidth="1"/>
    <col min="75" max="75" width="12.421875" style="0" customWidth="1"/>
    <col min="76" max="76" width="11.8515625" style="0" customWidth="1"/>
    <col min="77" max="77" width="15.00390625" style="0" customWidth="1"/>
    <col min="78" max="78" width="13.7109375" style="0" customWidth="1"/>
    <col min="79" max="79" width="11.421875" style="0" customWidth="1"/>
    <col min="80" max="80" width="14.28125" style="0" customWidth="1"/>
    <col min="81" max="81" width="12.7109375" style="0" customWidth="1"/>
    <col min="82" max="82" width="11.140625" style="0" customWidth="1"/>
    <col min="83" max="83" width="15.28125" style="0" customWidth="1"/>
    <col min="84" max="84" width="12.00390625" style="0" customWidth="1"/>
    <col min="85" max="85" width="11.7109375" style="0" customWidth="1"/>
    <col min="86" max="86" width="15.28125" style="0" customWidth="1"/>
    <col min="87" max="87" width="12.7109375" style="0" customWidth="1"/>
    <col min="88" max="88" width="11.8515625" style="0" customWidth="1"/>
    <col min="89" max="89" width="14.8515625" style="0" customWidth="1"/>
    <col min="90" max="90" width="12.8515625" style="0" customWidth="1"/>
    <col min="91" max="91" width="12.7109375" style="0" customWidth="1"/>
    <col min="92" max="93" width="14.7109375" style="0" customWidth="1"/>
    <col min="94" max="94" width="13.140625" style="0" customWidth="1"/>
    <col min="95" max="95" width="14.421875" style="0" customWidth="1"/>
    <col min="96" max="96" width="13.57421875" style="0" customWidth="1"/>
    <col min="97" max="98" width="12.8515625" style="0" customWidth="1"/>
    <col min="99" max="99" width="12.00390625" style="0" customWidth="1"/>
    <col min="100" max="103" width="12.8515625" style="0" customWidth="1"/>
    <col min="104" max="104" width="14.28125" style="0" customWidth="1"/>
    <col min="105" max="105" width="13.140625" style="0" customWidth="1"/>
    <col min="106" max="106" width="12.421875" style="0" customWidth="1"/>
    <col min="107" max="109" width="12.7109375" style="0" customWidth="1"/>
    <col min="110" max="110" width="14.57421875" style="0" customWidth="1"/>
    <col min="111" max="111" width="15.421875" style="0" customWidth="1"/>
    <col min="112" max="112" width="12.7109375" style="0" customWidth="1"/>
  </cols>
  <sheetData>
    <row r="1" spans="27:154" ht="12.75">
      <c r="AA1" s="14"/>
      <c r="AB1" s="14" t="s">
        <v>59</v>
      </c>
      <c r="EW1" s="14"/>
      <c r="EX1" s="14"/>
    </row>
    <row r="2" spans="27:154" ht="12.75">
      <c r="AA2" s="2"/>
      <c r="AB2" s="2"/>
      <c r="EW2" s="2"/>
      <c r="EX2" s="2"/>
    </row>
    <row r="3" spans="27:154" ht="12.75">
      <c r="AA3" s="2"/>
      <c r="AB3" s="2"/>
      <c r="EW3" s="2"/>
      <c r="EX3" s="2"/>
    </row>
    <row r="4" spans="27:154" ht="12.75">
      <c r="AA4" s="2"/>
      <c r="AB4" s="2"/>
      <c r="EW4" s="2"/>
      <c r="EX4" s="2"/>
    </row>
    <row r="5" spans="152:154" ht="12.75">
      <c r="EV5" s="2"/>
      <c r="EW5" s="2"/>
      <c r="EX5" s="2"/>
    </row>
    <row r="6" spans="137:154" ht="12.75">
      <c r="EG6" s="10"/>
      <c r="EH6" s="10"/>
      <c r="EI6" s="10"/>
      <c r="EM6" s="11"/>
      <c r="EN6" s="11"/>
      <c r="EO6" s="11"/>
      <c r="EP6" s="11"/>
      <c r="EQ6" s="11"/>
      <c r="ER6" s="11"/>
      <c r="ES6" s="10"/>
      <c r="ET6" s="10"/>
      <c r="EU6" s="10"/>
      <c r="EV6" s="2"/>
      <c r="EW6" s="2"/>
      <c r="EX6" s="2"/>
    </row>
    <row r="7" spans="137:154" ht="12.75">
      <c r="EG7" s="10"/>
      <c r="EH7" s="10"/>
      <c r="EI7" s="10"/>
      <c r="EM7" s="10"/>
      <c r="EN7" s="10"/>
      <c r="EO7" s="10"/>
      <c r="EP7" s="10"/>
      <c r="EQ7" s="10"/>
      <c r="ER7" s="10"/>
      <c r="ES7" s="10"/>
      <c r="ET7" s="10"/>
      <c r="EU7" s="10"/>
      <c r="EV7" s="2"/>
      <c r="EW7" s="2"/>
      <c r="EX7" s="2"/>
    </row>
    <row r="8" spans="137:154" ht="12.75">
      <c r="EG8" s="10"/>
      <c r="EH8" s="10"/>
      <c r="EI8" s="10"/>
      <c r="EM8" s="10"/>
      <c r="EN8" s="10"/>
      <c r="EO8" s="10"/>
      <c r="EP8" s="10"/>
      <c r="EQ8" s="10"/>
      <c r="ER8" s="10"/>
      <c r="ES8" s="10"/>
      <c r="ET8" s="10"/>
      <c r="EU8" s="10"/>
      <c r="EV8" s="2"/>
      <c r="EW8" s="2"/>
      <c r="EX8" s="2"/>
    </row>
    <row r="9" spans="137:154" ht="12.75">
      <c r="EG9" s="7"/>
      <c r="EH9" s="7"/>
      <c r="EI9" s="7"/>
      <c r="EM9" s="12"/>
      <c r="EN9" s="12"/>
      <c r="EO9" s="12"/>
      <c r="EP9" s="12"/>
      <c r="EQ9" s="12"/>
      <c r="ER9" s="12"/>
      <c r="EV9" s="2"/>
      <c r="EW9" s="2"/>
      <c r="EX9" s="2"/>
    </row>
    <row r="11" spans="1:154" ht="18">
      <c r="A11" s="21"/>
      <c r="B11" s="57" t="s">
        <v>47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22"/>
    </row>
    <row r="12" spans="1:154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W12" s="23"/>
      <c r="EX12" s="23" t="s">
        <v>46</v>
      </c>
    </row>
    <row r="13" spans="1:112" ht="95.25" customHeight="1">
      <c r="A13" s="58" t="s">
        <v>0</v>
      </c>
      <c r="B13" s="45" t="s">
        <v>51</v>
      </c>
      <c r="C13" s="53"/>
      <c r="D13" s="54"/>
      <c r="E13" s="45" t="s">
        <v>52</v>
      </c>
      <c r="F13" s="53"/>
      <c r="G13" s="54"/>
      <c r="H13" s="45" t="s">
        <v>53</v>
      </c>
      <c r="I13" s="53"/>
      <c r="J13" s="54"/>
      <c r="K13" s="37" t="s">
        <v>18</v>
      </c>
      <c r="L13" s="38"/>
      <c r="M13" s="39"/>
      <c r="N13" s="45" t="s">
        <v>54</v>
      </c>
      <c r="O13" s="46"/>
      <c r="P13" s="47"/>
      <c r="Q13" s="45" t="s">
        <v>55</v>
      </c>
      <c r="R13" s="53"/>
      <c r="S13" s="54"/>
      <c r="T13" s="45" t="s">
        <v>22</v>
      </c>
      <c r="U13" s="46"/>
      <c r="V13" s="47"/>
      <c r="W13" s="45" t="s">
        <v>25</v>
      </c>
      <c r="X13" s="46"/>
      <c r="Y13" s="47"/>
      <c r="Z13" s="45" t="s">
        <v>24</v>
      </c>
      <c r="AA13" s="46"/>
      <c r="AB13" s="47"/>
      <c r="AC13" s="45" t="s">
        <v>26</v>
      </c>
      <c r="AD13" s="53"/>
      <c r="AE13" s="54"/>
      <c r="AF13" s="45" t="s">
        <v>27</v>
      </c>
      <c r="AG13" s="46"/>
      <c r="AH13" s="47"/>
      <c r="AI13" s="48" t="s">
        <v>23</v>
      </c>
      <c r="AJ13" s="53"/>
      <c r="AK13" s="54"/>
      <c r="AL13" s="52" t="s">
        <v>28</v>
      </c>
      <c r="AM13" s="55"/>
      <c r="AN13" s="56"/>
      <c r="AO13" s="52" t="s">
        <v>30</v>
      </c>
      <c r="AP13" s="53"/>
      <c r="AQ13" s="54"/>
      <c r="AR13" s="52" t="s">
        <v>31</v>
      </c>
      <c r="AS13" s="55"/>
      <c r="AT13" s="56"/>
      <c r="AU13" s="52" t="s">
        <v>32</v>
      </c>
      <c r="AV13" s="53"/>
      <c r="AW13" s="54"/>
      <c r="AX13" s="52" t="s">
        <v>29</v>
      </c>
      <c r="AY13" s="55"/>
      <c r="AZ13" s="56"/>
      <c r="BA13" s="52" t="s">
        <v>56</v>
      </c>
      <c r="BB13" s="53"/>
      <c r="BC13" s="54"/>
      <c r="BD13" s="48" t="s">
        <v>33</v>
      </c>
      <c r="BE13" s="49"/>
      <c r="BF13" s="50"/>
      <c r="BG13" s="48" t="s">
        <v>34</v>
      </c>
      <c r="BH13" s="49"/>
      <c r="BI13" s="50"/>
      <c r="BJ13" s="48" t="s">
        <v>35</v>
      </c>
      <c r="BK13" s="49"/>
      <c r="BL13" s="50"/>
      <c r="BM13" s="48" t="s">
        <v>44</v>
      </c>
      <c r="BN13" s="49"/>
      <c r="BO13" s="50"/>
      <c r="BP13" s="52" t="s">
        <v>36</v>
      </c>
      <c r="BQ13" s="53"/>
      <c r="BR13" s="54"/>
      <c r="BS13" s="52" t="s">
        <v>37</v>
      </c>
      <c r="BT13" s="55"/>
      <c r="BU13" s="56"/>
      <c r="BV13" s="52" t="s">
        <v>38</v>
      </c>
      <c r="BW13" s="55"/>
      <c r="BX13" s="56"/>
      <c r="BY13" s="48" t="s">
        <v>39</v>
      </c>
      <c r="BZ13" s="49"/>
      <c r="CA13" s="50"/>
      <c r="CB13" s="48" t="s">
        <v>40</v>
      </c>
      <c r="CC13" s="49"/>
      <c r="CD13" s="50"/>
      <c r="CE13" s="48" t="s">
        <v>41</v>
      </c>
      <c r="CF13" s="49"/>
      <c r="CG13" s="50"/>
      <c r="CH13" s="48" t="s">
        <v>42</v>
      </c>
      <c r="CI13" s="49"/>
      <c r="CJ13" s="50"/>
      <c r="CK13" s="51" t="s">
        <v>45</v>
      </c>
      <c r="CL13" s="51"/>
      <c r="CM13" s="51"/>
      <c r="CN13" s="37" t="s">
        <v>17</v>
      </c>
      <c r="CO13" s="38"/>
      <c r="CP13" s="39"/>
      <c r="CQ13" s="42" t="s">
        <v>20</v>
      </c>
      <c r="CR13" s="43"/>
      <c r="CS13" s="44"/>
      <c r="CT13" s="45" t="s">
        <v>57</v>
      </c>
      <c r="CU13" s="46"/>
      <c r="CV13" s="47"/>
      <c r="CW13" s="45" t="s">
        <v>58</v>
      </c>
      <c r="CX13" s="46"/>
      <c r="CY13" s="47"/>
      <c r="CZ13" s="45" t="s">
        <v>43</v>
      </c>
      <c r="DA13" s="46"/>
      <c r="DB13" s="47"/>
      <c r="DC13" s="37" t="s">
        <v>19</v>
      </c>
      <c r="DD13" s="38"/>
      <c r="DE13" s="39"/>
      <c r="DF13" s="40" t="s">
        <v>15</v>
      </c>
      <c r="DG13" s="41"/>
      <c r="DH13" s="41"/>
    </row>
    <row r="14" spans="1:112" ht="165" customHeight="1">
      <c r="A14" s="59"/>
      <c r="B14" s="19" t="s">
        <v>48</v>
      </c>
      <c r="C14" s="19" t="s">
        <v>49</v>
      </c>
      <c r="D14" s="19" t="s">
        <v>50</v>
      </c>
      <c r="E14" s="19" t="s">
        <v>48</v>
      </c>
      <c r="F14" s="19" t="s">
        <v>49</v>
      </c>
      <c r="G14" s="19" t="s">
        <v>50</v>
      </c>
      <c r="H14" s="19" t="s">
        <v>48</v>
      </c>
      <c r="I14" s="19" t="s">
        <v>49</v>
      </c>
      <c r="J14" s="19" t="s">
        <v>50</v>
      </c>
      <c r="K14" s="19" t="s">
        <v>48</v>
      </c>
      <c r="L14" s="19" t="s">
        <v>49</v>
      </c>
      <c r="M14" s="19" t="s">
        <v>50</v>
      </c>
      <c r="N14" s="19" t="s">
        <v>48</v>
      </c>
      <c r="O14" s="19" t="s">
        <v>49</v>
      </c>
      <c r="P14" s="19" t="s">
        <v>50</v>
      </c>
      <c r="Q14" s="19" t="s">
        <v>48</v>
      </c>
      <c r="R14" s="19" t="s">
        <v>49</v>
      </c>
      <c r="S14" s="19" t="s">
        <v>50</v>
      </c>
      <c r="T14" s="19" t="s">
        <v>48</v>
      </c>
      <c r="U14" s="19" t="s">
        <v>49</v>
      </c>
      <c r="V14" s="19" t="s">
        <v>50</v>
      </c>
      <c r="W14" s="19" t="s">
        <v>48</v>
      </c>
      <c r="X14" s="19" t="s">
        <v>49</v>
      </c>
      <c r="Y14" s="19" t="s">
        <v>50</v>
      </c>
      <c r="Z14" s="19" t="s">
        <v>48</v>
      </c>
      <c r="AA14" s="19" t="s">
        <v>49</v>
      </c>
      <c r="AB14" s="19" t="s">
        <v>50</v>
      </c>
      <c r="AC14" s="19" t="s">
        <v>48</v>
      </c>
      <c r="AD14" s="19" t="s">
        <v>49</v>
      </c>
      <c r="AE14" s="19" t="s">
        <v>50</v>
      </c>
      <c r="AF14" s="19" t="s">
        <v>48</v>
      </c>
      <c r="AG14" s="19" t="s">
        <v>49</v>
      </c>
      <c r="AH14" s="19" t="s">
        <v>50</v>
      </c>
      <c r="AI14" s="19" t="s">
        <v>48</v>
      </c>
      <c r="AJ14" s="19" t="s">
        <v>49</v>
      </c>
      <c r="AK14" s="19" t="s">
        <v>50</v>
      </c>
      <c r="AL14" s="19" t="s">
        <v>48</v>
      </c>
      <c r="AM14" s="19" t="s">
        <v>49</v>
      </c>
      <c r="AN14" s="19" t="s">
        <v>50</v>
      </c>
      <c r="AO14" s="19" t="s">
        <v>48</v>
      </c>
      <c r="AP14" s="19" t="s">
        <v>49</v>
      </c>
      <c r="AQ14" s="19" t="s">
        <v>50</v>
      </c>
      <c r="AR14" s="19" t="s">
        <v>48</v>
      </c>
      <c r="AS14" s="19" t="s">
        <v>49</v>
      </c>
      <c r="AT14" s="19" t="s">
        <v>50</v>
      </c>
      <c r="AU14" s="19" t="s">
        <v>48</v>
      </c>
      <c r="AV14" s="19" t="s">
        <v>49</v>
      </c>
      <c r="AW14" s="19" t="s">
        <v>50</v>
      </c>
      <c r="AX14" s="19" t="s">
        <v>48</v>
      </c>
      <c r="AY14" s="19" t="s">
        <v>49</v>
      </c>
      <c r="AZ14" s="19" t="s">
        <v>50</v>
      </c>
      <c r="BA14" s="19" t="s">
        <v>48</v>
      </c>
      <c r="BB14" s="19" t="s">
        <v>49</v>
      </c>
      <c r="BC14" s="19" t="s">
        <v>50</v>
      </c>
      <c r="BD14" s="19" t="s">
        <v>48</v>
      </c>
      <c r="BE14" s="19" t="s">
        <v>49</v>
      </c>
      <c r="BF14" s="19" t="s">
        <v>50</v>
      </c>
      <c r="BG14" s="19" t="s">
        <v>48</v>
      </c>
      <c r="BH14" s="19" t="s">
        <v>49</v>
      </c>
      <c r="BI14" s="19" t="s">
        <v>50</v>
      </c>
      <c r="BJ14" s="19" t="s">
        <v>48</v>
      </c>
      <c r="BK14" s="19" t="s">
        <v>49</v>
      </c>
      <c r="BL14" s="19" t="s">
        <v>50</v>
      </c>
      <c r="BM14" s="19" t="s">
        <v>48</v>
      </c>
      <c r="BN14" s="19" t="s">
        <v>49</v>
      </c>
      <c r="BO14" s="19" t="s">
        <v>50</v>
      </c>
      <c r="BP14" s="19" t="s">
        <v>48</v>
      </c>
      <c r="BQ14" s="19" t="s">
        <v>49</v>
      </c>
      <c r="BR14" s="19" t="s">
        <v>50</v>
      </c>
      <c r="BS14" s="19" t="s">
        <v>48</v>
      </c>
      <c r="BT14" s="19" t="s">
        <v>49</v>
      </c>
      <c r="BU14" s="19" t="s">
        <v>50</v>
      </c>
      <c r="BV14" s="19" t="s">
        <v>48</v>
      </c>
      <c r="BW14" s="19" t="s">
        <v>49</v>
      </c>
      <c r="BX14" s="19" t="s">
        <v>50</v>
      </c>
      <c r="BY14" s="19" t="s">
        <v>48</v>
      </c>
      <c r="BZ14" s="19" t="s">
        <v>49</v>
      </c>
      <c r="CA14" s="19" t="s">
        <v>50</v>
      </c>
      <c r="CB14" s="19" t="s">
        <v>48</v>
      </c>
      <c r="CC14" s="19" t="s">
        <v>49</v>
      </c>
      <c r="CD14" s="19" t="s">
        <v>50</v>
      </c>
      <c r="CE14" s="19" t="s">
        <v>48</v>
      </c>
      <c r="CF14" s="19" t="s">
        <v>49</v>
      </c>
      <c r="CG14" s="19" t="s">
        <v>50</v>
      </c>
      <c r="CH14" s="19" t="s">
        <v>48</v>
      </c>
      <c r="CI14" s="19" t="s">
        <v>49</v>
      </c>
      <c r="CJ14" s="19" t="s">
        <v>50</v>
      </c>
      <c r="CK14" s="19" t="s">
        <v>48</v>
      </c>
      <c r="CL14" s="19" t="s">
        <v>49</v>
      </c>
      <c r="CM14" s="19" t="s">
        <v>50</v>
      </c>
      <c r="CN14" s="20" t="s">
        <v>48</v>
      </c>
      <c r="CO14" s="20" t="s">
        <v>49</v>
      </c>
      <c r="CP14" s="20" t="s">
        <v>50</v>
      </c>
      <c r="CQ14" s="19" t="s">
        <v>48</v>
      </c>
      <c r="CR14" s="19" t="s">
        <v>49</v>
      </c>
      <c r="CS14" s="19" t="s">
        <v>50</v>
      </c>
      <c r="CT14" s="19" t="s">
        <v>48</v>
      </c>
      <c r="CU14" s="19" t="s">
        <v>49</v>
      </c>
      <c r="CV14" s="19" t="s">
        <v>50</v>
      </c>
      <c r="CW14" s="19" t="s">
        <v>48</v>
      </c>
      <c r="CX14" s="19" t="s">
        <v>49</v>
      </c>
      <c r="CY14" s="19" t="s">
        <v>50</v>
      </c>
      <c r="CZ14" s="19" t="s">
        <v>48</v>
      </c>
      <c r="DA14" s="19" t="s">
        <v>49</v>
      </c>
      <c r="DB14" s="19" t="s">
        <v>50</v>
      </c>
      <c r="DC14" s="20" t="s">
        <v>48</v>
      </c>
      <c r="DD14" s="20" t="s">
        <v>49</v>
      </c>
      <c r="DE14" s="20" t="s">
        <v>50</v>
      </c>
      <c r="DF14" s="24" t="s">
        <v>48</v>
      </c>
      <c r="DG14" s="24" t="s">
        <v>49</v>
      </c>
      <c r="DH14" s="24" t="s">
        <v>50</v>
      </c>
    </row>
    <row r="15" spans="1:112" ht="12.75">
      <c r="A15" s="8" t="s">
        <v>21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9">
        <v>31</v>
      </c>
      <c r="AG15" s="9">
        <v>32</v>
      </c>
      <c r="AH15" s="9">
        <v>33</v>
      </c>
      <c r="AI15" s="9">
        <v>34</v>
      </c>
      <c r="AJ15" s="9">
        <v>35</v>
      </c>
      <c r="AK15" s="9">
        <v>36</v>
      </c>
      <c r="AL15" s="9">
        <v>37</v>
      </c>
      <c r="AM15" s="9">
        <v>38</v>
      </c>
      <c r="AN15" s="9">
        <v>39</v>
      </c>
      <c r="AO15" s="9">
        <v>40</v>
      </c>
      <c r="AP15" s="9">
        <v>41</v>
      </c>
      <c r="AQ15" s="9">
        <v>42</v>
      </c>
      <c r="AR15" s="9">
        <v>43</v>
      </c>
      <c r="AS15" s="9">
        <v>44</v>
      </c>
      <c r="AT15" s="9">
        <v>45</v>
      </c>
      <c r="AU15" s="9">
        <v>46</v>
      </c>
      <c r="AV15" s="9">
        <v>47</v>
      </c>
      <c r="AW15" s="9">
        <v>48</v>
      </c>
      <c r="AX15" s="9">
        <v>49</v>
      </c>
      <c r="AY15" s="9">
        <v>50</v>
      </c>
      <c r="AZ15" s="9">
        <v>51</v>
      </c>
      <c r="BA15" s="9">
        <v>52</v>
      </c>
      <c r="BB15" s="9">
        <v>53</v>
      </c>
      <c r="BC15" s="9">
        <v>54</v>
      </c>
      <c r="BD15" s="9">
        <v>55</v>
      </c>
      <c r="BE15" s="9">
        <v>56</v>
      </c>
      <c r="BF15" s="9">
        <v>57</v>
      </c>
      <c r="BG15" s="9">
        <v>58</v>
      </c>
      <c r="BH15" s="9">
        <v>59</v>
      </c>
      <c r="BI15" s="9">
        <v>60</v>
      </c>
      <c r="BJ15" s="9">
        <v>61</v>
      </c>
      <c r="BK15" s="9">
        <v>62</v>
      </c>
      <c r="BL15" s="9">
        <v>63</v>
      </c>
      <c r="BM15" s="9">
        <v>64</v>
      </c>
      <c r="BN15" s="9">
        <v>65</v>
      </c>
      <c r="BO15" s="9">
        <v>66</v>
      </c>
      <c r="BP15" s="9">
        <v>67</v>
      </c>
      <c r="BQ15" s="9">
        <v>68</v>
      </c>
      <c r="BR15" s="9">
        <v>69</v>
      </c>
      <c r="BS15" s="9">
        <v>70</v>
      </c>
      <c r="BT15" s="9">
        <v>71</v>
      </c>
      <c r="BU15" s="9">
        <v>72</v>
      </c>
      <c r="BV15" s="9">
        <v>73</v>
      </c>
      <c r="BW15" s="9">
        <v>74</v>
      </c>
      <c r="BX15" s="9">
        <v>75</v>
      </c>
      <c r="BY15" s="9">
        <v>76</v>
      </c>
      <c r="BZ15" s="9">
        <v>77</v>
      </c>
      <c r="CA15" s="9">
        <v>78</v>
      </c>
      <c r="CB15" s="9">
        <v>79</v>
      </c>
      <c r="CC15" s="9">
        <v>80</v>
      </c>
      <c r="CD15" s="9">
        <v>81</v>
      </c>
      <c r="CE15" s="9">
        <v>82</v>
      </c>
      <c r="CF15" s="9">
        <v>83</v>
      </c>
      <c r="CG15" s="9">
        <v>84</v>
      </c>
      <c r="CH15" s="9">
        <v>85</v>
      </c>
      <c r="CI15" s="9">
        <v>86</v>
      </c>
      <c r="CJ15" s="9">
        <v>87</v>
      </c>
      <c r="CK15" s="9">
        <v>88</v>
      </c>
      <c r="CL15" s="9">
        <v>89</v>
      </c>
      <c r="CM15" s="9">
        <v>80</v>
      </c>
      <c r="CN15" s="9">
        <v>81</v>
      </c>
      <c r="CO15" s="9">
        <v>82</v>
      </c>
      <c r="CP15" s="9">
        <v>83</v>
      </c>
      <c r="CQ15" s="9">
        <v>84</v>
      </c>
      <c r="CR15" s="9">
        <v>85</v>
      </c>
      <c r="CS15" s="9">
        <v>86</v>
      </c>
      <c r="CT15" s="9">
        <v>87</v>
      </c>
      <c r="CU15" s="9">
        <v>88</v>
      </c>
      <c r="CV15" s="9">
        <v>89</v>
      </c>
      <c r="CW15" s="9">
        <v>80</v>
      </c>
      <c r="CX15" s="9">
        <v>81</v>
      </c>
      <c r="CY15" s="9">
        <v>82</v>
      </c>
      <c r="CZ15" s="9">
        <v>83</v>
      </c>
      <c r="DA15" s="9">
        <v>84</v>
      </c>
      <c r="DB15" s="9">
        <v>85</v>
      </c>
      <c r="DC15" s="9">
        <v>86</v>
      </c>
      <c r="DD15" s="9">
        <v>87</v>
      </c>
      <c r="DE15" s="9">
        <v>88</v>
      </c>
      <c r="DF15" s="9">
        <v>89</v>
      </c>
      <c r="DG15" s="35">
        <v>90</v>
      </c>
      <c r="DH15" s="36">
        <v>91</v>
      </c>
    </row>
    <row r="16" spans="1:112" ht="15" customHeight="1">
      <c r="A16" s="3" t="s">
        <v>1</v>
      </c>
      <c r="B16" s="13"/>
      <c r="C16" s="13"/>
      <c r="D16" s="13"/>
      <c r="E16" s="13"/>
      <c r="F16" s="13"/>
      <c r="G16" s="13"/>
      <c r="H16" s="13">
        <v>255000</v>
      </c>
      <c r="I16" s="13">
        <v>255000</v>
      </c>
      <c r="J16" s="13">
        <f>I16/H16*100</f>
        <v>100</v>
      </c>
      <c r="K16" s="15">
        <f>B16+E16+H16</f>
        <v>255000</v>
      </c>
      <c r="L16" s="15">
        <f>C16+F16+I16</f>
        <v>255000</v>
      </c>
      <c r="M16" s="15">
        <f>L16/K16*100</f>
        <v>100</v>
      </c>
      <c r="N16" s="4">
        <v>935270</v>
      </c>
      <c r="O16" s="4">
        <v>935270</v>
      </c>
      <c r="P16" s="4">
        <f>O16/N16*100</f>
        <v>100</v>
      </c>
      <c r="Q16" s="13">
        <v>3606</v>
      </c>
      <c r="R16" s="13">
        <v>3606</v>
      </c>
      <c r="S16" s="13">
        <f>R16/Q16*100</f>
        <v>100</v>
      </c>
      <c r="T16" s="16">
        <v>9000</v>
      </c>
      <c r="U16" s="16">
        <v>9000</v>
      </c>
      <c r="V16" s="27">
        <f>U16/T16*100</f>
        <v>100</v>
      </c>
      <c r="W16" s="13">
        <v>33295</v>
      </c>
      <c r="X16" s="13">
        <v>33295</v>
      </c>
      <c r="Y16" s="13">
        <f>X16/W16*100</f>
        <v>100</v>
      </c>
      <c r="Z16" s="13">
        <v>623112</v>
      </c>
      <c r="AA16" s="13">
        <v>623112</v>
      </c>
      <c r="AB16" s="13">
        <f>AA16/Z16*100</f>
        <v>100</v>
      </c>
      <c r="AC16" s="13">
        <v>797400</v>
      </c>
      <c r="AD16" s="13">
        <v>797400</v>
      </c>
      <c r="AE16" s="13">
        <f>AD16/AC16*100</f>
        <v>100</v>
      </c>
      <c r="AF16" s="13">
        <v>3988740</v>
      </c>
      <c r="AG16" s="13">
        <v>3988740</v>
      </c>
      <c r="AH16" s="13">
        <f>AG16/AF16*100</f>
        <v>100</v>
      </c>
      <c r="AI16" s="13">
        <v>46400</v>
      </c>
      <c r="AJ16" s="13">
        <v>46400</v>
      </c>
      <c r="AK16" s="13">
        <f>AJ16/AI16*100</f>
        <v>100</v>
      </c>
      <c r="AL16" s="13">
        <v>34000</v>
      </c>
      <c r="AM16" s="13">
        <v>34000</v>
      </c>
      <c r="AN16" s="13">
        <f>AM16/AL16*100</f>
        <v>100</v>
      </c>
      <c r="AO16" s="13">
        <v>61000</v>
      </c>
      <c r="AP16" s="13">
        <v>61000</v>
      </c>
      <c r="AQ16" s="13">
        <f>AP16/AO16*100</f>
        <v>100</v>
      </c>
      <c r="AR16" s="13"/>
      <c r="AS16" s="13"/>
      <c r="AT16" s="13">
        <f aca="true" t="shared" si="0" ref="AT16:AT21">SUM(AR16:AS16)</f>
        <v>0</v>
      </c>
      <c r="AU16" s="13"/>
      <c r="AV16" s="13"/>
      <c r="AW16" s="13"/>
      <c r="AX16" s="29">
        <v>18477.33</v>
      </c>
      <c r="AY16" s="29">
        <v>18477.33</v>
      </c>
      <c r="AZ16" s="27">
        <f>AY16/AX16*100</f>
        <v>100</v>
      </c>
      <c r="BA16" s="13">
        <v>112000</v>
      </c>
      <c r="BB16" s="13">
        <v>112000</v>
      </c>
      <c r="BC16" s="13">
        <f>BB16/BA16*100</f>
        <v>100</v>
      </c>
      <c r="BD16" s="16"/>
      <c r="BE16" s="16"/>
      <c r="BF16" s="27">
        <f>SUM(BD16:BE16)</f>
        <v>0</v>
      </c>
      <c r="BG16" s="13">
        <v>156200</v>
      </c>
      <c r="BH16" s="13">
        <v>156200</v>
      </c>
      <c r="BI16" s="13">
        <f>BH16/BG16*100</f>
        <v>100</v>
      </c>
      <c r="BJ16" s="13">
        <v>160000</v>
      </c>
      <c r="BK16" s="13">
        <v>160000</v>
      </c>
      <c r="BL16" s="13">
        <f>BK16/BJ16*100</f>
        <v>100</v>
      </c>
      <c r="BM16" s="13"/>
      <c r="BN16" s="13"/>
      <c r="BO16" s="13"/>
      <c r="BP16" s="13"/>
      <c r="BQ16" s="13"/>
      <c r="BR16" s="13"/>
      <c r="BS16" s="13">
        <v>113000</v>
      </c>
      <c r="BT16" s="13">
        <v>113000</v>
      </c>
      <c r="BU16" s="13">
        <f>BT16/BS16*100</f>
        <v>100</v>
      </c>
      <c r="BV16" s="13">
        <v>11800</v>
      </c>
      <c r="BW16" s="13">
        <v>11800</v>
      </c>
      <c r="BX16" s="13">
        <f>BW16/BV16*100</f>
        <v>100</v>
      </c>
      <c r="BY16" s="16">
        <v>31095712</v>
      </c>
      <c r="BZ16" s="16">
        <v>9328713.6</v>
      </c>
      <c r="CA16" s="27">
        <f>BZ16/BY16*100</f>
        <v>30</v>
      </c>
      <c r="CB16" s="16">
        <v>4369288</v>
      </c>
      <c r="CC16" s="16">
        <v>4369288</v>
      </c>
      <c r="CD16" s="27">
        <f>CC16/CB16*100</f>
        <v>100</v>
      </c>
      <c r="CE16" s="16"/>
      <c r="CF16" s="16"/>
      <c r="CG16" s="16"/>
      <c r="CH16" s="16"/>
      <c r="CI16" s="16"/>
      <c r="CJ16" s="16"/>
      <c r="CK16" s="16"/>
      <c r="CL16" s="16"/>
      <c r="CM16" s="16"/>
      <c r="CN16" s="18">
        <f>N16+Q16+T16+W16+Z16+AC16+AF16+AI16+AL16+AO16+AR16+AU16+AX16+BA16+BD16+BG16+BJ16+BM16+BP16+BS16+BV16+BY16+CB16+CE16+CH16+CK16</f>
        <v>42568300.33</v>
      </c>
      <c r="CO16" s="18">
        <f>O16+R16+U16+X16+AA16+AD16+AG16+AJ16+AM16+AP16+AS16+AV16+AY16+BB16+BE16+BH16+BK16+BN16+BQ16+BT16+BW16+BZ16+CC16+CF16+CI16+CL16</f>
        <v>20801301.93</v>
      </c>
      <c r="CP16" s="28">
        <f>CO16/CN16*100</f>
        <v>48.865709386428776</v>
      </c>
      <c r="CQ16" s="13"/>
      <c r="CR16" s="13"/>
      <c r="CS16" s="13"/>
      <c r="CT16" s="13">
        <v>75000</v>
      </c>
      <c r="CU16" s="13">
        <v>75000</v>
      </c>
      <c r="CV16" s="13">
        <f>CU16/CT16*100</f>
        <v>100</v>
      </c>
      <c r="CW16" s="13">
        <v>349600</v>
      </c>
      <c r="CX16" s="13">
        <v>349600</v>
      </c>
      <c r="CY16" s="13">
        <f>CX16/CW16*100</f>
        <v>100</v>
      </c>
      <c r="CZ16" s="13">
        <v>3105400</v>
      </c>
      <c r="DA16" s="13">
        <v>3105400</v>
      </c>
      <c r="DB16" s="13">
        <f>DA16/CZ16*100</f>
        <v>100</v>
      </c>
      <c r="DC16" s="6">
        <f>CQ16+CT16+CW16+CZ16</f>
        <v>3530000</v>
      </c>
      <c r="DD16" s="6">
        <f>CR16+CU16+CX16+DA16</f>
        <v>3530000</v>
      </c>
      <c r="DE16" s="6">
        <f>DD16/DC16*100</f>
        <v>100</v>
      </c>
      <c r="DF16" s="18">
        <f aca="true" t="shared" si="1" ref="DF16:DG29">SUM(K16+CN16+DC16)</f>
        <v>46353300.33</v>
      </c>
      <c r="DG16" s="18">
        <f t="shared" si="1"/>
        <v>24586301.93</v>
      </c>
      <c r="DH16" s="33">
        <f>DG16/DF16*100</f>
        <v>53.0411033410013</v>
      </c>
    </row>
    <row r="17" spans="1:112" ht="15" customHeight="1">
      <c r="A17" s="3" t="s">
        <v>2</v>
      </c>
      <c r="B17" s="13">
        <v>2308110</v>
      </c>
      <c r="C17" s="13">
        <v>2308110</v>
      </c>
      <c r="D17" s="13">
        <f>C17/B17*100</f>
        <v>100</v>
      </c>
      <c r="E17" s="13">
        <v>1702890</v>
      </c>
      <c r="F17" s="13">
        <v>1702890</v>
      </c>
      <c r="G17" s="13">
        <f>F17/E17*100</f>
        <v>100</v>
      </c>
      <c r="H17" s="13">
        <v>751587</v>
      </c>
      <c r="I17" s="13">
        <v>751587</v>
      </c>
      <c r="J17" s="13">
        <f aca="true" t="shared" si="2" ref="J17:J22">I17/H17*100</f>
        <v>100</v>
      </c>
      <c r="K17" s="15">
        <f aca="true" t="shared" si="3" ref="K17:K29">B17+E17+H17</f>
        <v>4762587</v>
      </c>
      <c r="L17" s="15">
        <f aca="true" t="shared" si="4" ref="L17:L29">C17+F17+I17</f>
        <v>4762587</v>
      </c>
      <c r="M17" s="15">
        <f aca="true" t="shared" si="5" ref="M17:M25">L17/K17*100</f>
        <v>100</v>
      </c>
      <c r="N17" s="4">
        <v>6463840</v>
      </c>
      <c r="O17" s="4">
        <v>6463840</v>
      </c>
      <c r="P17" s="4">
        <f aca="true" t="shared" si="6" ref="P17:P29">O17/N17*100</f>
        <v>100</v>
      </c>
      <c r="Q17" s="13">
        <v>24175</v>
      </c>
      <c r="R17" s="13">
        <v>24175</v>
      </c>
      <c r="S17" s="13">
        <f aca="true" t="shared" si="7" ref="S17:S22">R17/Q17*100</f>
        <v>100</v>
      </c>
      <c r="T17" s="16">
        <v>108000</v>
      </c>
      <c r="U17" s="16">
        <v>108000</v>
      </c>
      <c r="V17" s="27">
        <f aca="true" t="shared" si="8" ref="V17:V28">U17/T17*100</f>
        <v>100</v>
      </c>
      <c r="W17" s="13">
        <v>67728</v>
      </c>
      <c r="X17" s="13">
        <v>67728</v>
      </c>
      <c r="Y17" s="13">
        <f aca="true" t="shared" si="9" ref="Y17:Y27">X17/W17*100</f>
        <v>100</v>
      </c>
      <c r="Z17" s="13">
        <v>1394800</v>
      </c>
      <c r="AA17" s="13">
        <v>1394800</v>
      </c>
      <c r="AB17" s="13">
        <f aca="true" t="shared" si="10" ref="AB17:AB27">AA17/Z17*100</f>
        <v>100</v>
      </c>
      <c r="AC17" s="13">
        <v>1196100</v>
      </c>
      <c r="AD17" s="13">
        <v>1196100</v>
      </c>
      <c r="AE17" s="13">
        <f>AD17/AC17*100</f>
        <v>100</v>
      </c>
      <c r="AF17" s="13">
        <v>2659160</v>
      </c>
      <c r="AG17" s="13">
        <v>2659160</v>
      </c>
      <c r="AH17" s="13">
        <f>AG17/AF17*100</f>
        <v>100</v>
      </c>
      <c r="AI17" s="13">
        <v>46400</v>
      </c>
      <c r="AJ17" s="13">
        <v>46400</v>
      </c>
      <c r="AK17" s="13">
        <f aca="true" t="shared" si="11" ref="AK17:AK29">AJ17/AI17*100</f>
        <v>100</v>
      </c>
      <c r="AL17" s="13"/>
      <c r="AM17" s="13"/>
      <c r="AN17" s="13">
        <f aca="true" t="shared" si="12" ref="AN17:AN29">SUM(AL17:AM17)</f>
        <v>0</v>
      </c>
      <c r="AO17" s="13">
        <v>20000</v>
      </c>
      <c r="AP17" s="13">
        <v>20000</v>
      </c>
      <c r="AQ17" s="13">
        <f aca="true" t="shared" si="13" ref="AQ17:AQ24">AP17/AO17*100</f>
        <v>100</v>
      </c>
      <c r="AR17" s="13"/>
      <c r="AS17" s="13"/>
      <c r="AT17" s="13">
        <f t="shared" si="0"/>
        <v>0</v>
      </c>
      <c r="AU17" s="13"/>
      <c r="AV17" s="13"/>
      <c r="AW17" s="13"/>
      <c r="AX17" s="29">
        <v>57702</v>
      </c>
      <c r="AY17" s="29">
        <v>57702</v>
      </c>
      <c r="AZ17" s="27">
        <f aca="true" t="shared" si="14" ref="AZ17:AZ29">AY17/AX17*100</f>
        <v>100</v>
      </c>
      <c r="BA17" s="13">
        <v>81770</v>
      </c>
      <c r="BB17" s="13">
        <v>81770</v>
      </c>
      <c r="BC17" s="13">
        <f>BB17/BA17*100</f>
        <v>100</v>
      </c>
      <c r="BD17" s="16"/>
      <c r="BE17" s="16"/>
      <c r="BF17" s="27">
        <f>SUM(BD17:BE17)</f>
        <v>0</v>
      </c>
      <c r="BG17" s="13">
        <v>66600</v>
      </c>
      <c r="BH17" s="13">
        <v>66600</v>
      </c>
      <c r="BI17" s="13">
        <f aca="true" t="shared" si="15" ref="BI17:BI24">BH17/BG17*100</f>
        <v>100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3">
        <v>40000</v>
      </c>
      <c r="BT17" s="13">
        <v>40000</v>
      </c>
      <c r="BU17" s="13">
        <f>BT17/BS17*100</f>
        <v>100</v>
      </c>
      <c r="BV17" s="13"/>
      <c r="BW17" s="13"/>
      <c r="BX17" s="13"/>
      <c r="BY17" s="16">
        <v>32961458.08</v>
      </c>
      <c r="BZ17" s="16">
        <v>9888437.42</v>
      </c>
      <c r="CA17" s="27">
        <f>BZ17/BY17*100</f>
        <v>29.999999987864616</v>
      </c>
      <c r="CB17" s="16">
        <v>4631445.75</v>
      </c>
      <c r="CC17" s="16">
        <v>4631445.75</v>
      </c>
      <c r="CD17" s="27">
        <f>CC17/CB17*100</f>
        <v>100</v>
      </c>
      <c r="CE17" s="16"/>
      <c r="CF17" s="16"/>
      <c r="CG17" s="16"/>
      <c r="CH17" s="13">
        <v>20000</v>
      </c>
      <c r="CI17" s="13">
        <v>20000</v>
      </c>
      <c r="CJ17" s="13">
        <f>CI17/CH17*100</f>
        <v>100</v>
      </c>
      <c r="CK17" s="13">
        <v>80000</v>
      </c>
      <c r="CL17" s="13">
        <v>80000</v>
      </c>
      <c r="CM17" s="13">
        <f>CL17/CK17*100</f>
        <v>100</v>
      </c>
      <c r="CN17" s="18">
        <f aca="true" t="shared" si="16" ref="CN17:CN29">N17+Q17+T17+W17+Z17+AC17+AF17+AI17+AL17+AO17+AR17+AU17+AX17+BA17+BD17+BG17+BJ17+BM17+BP17+BS17+BV17+BY17+CB17+CE17+CH17+CK17</f>
        <v>49919178.83</v>
      </c>
      <c r="CO17" s="18">
        <f aca="true" t="shared" si="17" ref="CO17:CO29">O17+R17+U17+X17+AA17+AD17+AG17+AJ17+AM17+AP17+AS17+AV17+AY17+BB17+BE17+BH17+BK17+BN17+BQ17+BT17+BW17+BZ17+CC17+CF17+CI17+CL17</f>
        <v>26846158.17</v>
      </c>
      <c r="CP17" s="28">
        <f aca="true" t="shared" si="18" ref="CP17:CP29">CO17/CN17*100</f>
        <v>53.77924637227051</v>
      </c>
      <c r="CQ17" s="13">
        <v>303900</v>
      </c>
      <c r="CR17" s="13">
        <v>303900</v>
      </c>
      <c r="CS17" s="13">
        <f>CR17/CQ17*100</f>
        <v>100</v>
      </c>
      <c r="CT17" s="13">
        <v>75000</v>
      </c>
      <c r="CU17" s="13">
        <v>75000</v>
      </c>
      <c r="CV17" s="13">
        <f aca="true" t="shared" si="19" ref="CV17:CV29">CU17/CT17*100</f>
        <v>100</v>
      </c>
      <c r="CW17" s="13"/>
      <c r="CX17" s="13"/>
      <c r="CY17" s="13"/>
      <c r="CZ17" s="13"/>
      <c r="DA17" s="13"/>
      <c r="DB17" s="13"/>
      <c r="DC17" s="6">
        <f aca="true" t="shared" si="20" ref="DC17:DC30">CQ17+CT17+CW17+CZ17</f>
        <v>378900</v>
      </c>
      <c r="DD17" s="6">
        <f aca="true" t="shared" si="21" ref="DD17:DD30">CR17+CU17+CX17+DA17</f>
        <v>378900</v>
      </c>
      <c r="DE17" s="6">
        <f aca="true" t="shared" si="22" ref="DE17:DE30">DD17/DC17*100</f>
        <v>100</v>
      </c>
      <c r="DF17" s="18">
        <f t="shared" si="1"/>
        <v>55060665.83</v>
      </c>
      <c r="DG17" s="18">
        <f t="shared" si="1"/>
        <v>31987645.17</v>
      </c>
      <c r="DH17" s="33">
        <f aca="true" t="shared" si="23" ref="DH17:DH30">DG17/DF17*100</f>
        <v>58.09527488963169</v>
      </c>
    </row>
    <row r="18" spans="1:112" ht="15" customHeight="1">
      <c r="A18" s="3" t="s">
        <v>3</v>
      </c>
      <c r="B18" s="13">
        <v>229550</v>
      </c>
      <c r="C18" s="13">
        <v>229550</v>
      </c>
      <c r="D18" s="13">
        <f aca="true" t="shared" si="24" ref="D18:D30">C18/B18*100</f>
        <v>100</v>
      </c>
      <c r="E18" s="13">
        <v>169350</v>
      </c>
      <c r="F18" s="13">
        <v>169350</v>
      </c>
      <c r="G18" s="13">
        <f aca="true" t="shared" si="25" ref="G18:G30">F18/E18*100</f>
        <v>100</v>
      </c>
      <c r="H18" s="13">
        <v>204013</v>
      </c>
      <c r="I18" s="13">
        <v>204013</v>
      </c>
      <c r="J18" s="13">
        <f t="shared" si="2"/>
        <v>100</v>
      </c>
      <c r="K18" s="15">
        <f t="shared" si="3"/>
        <v>602913</v>
      </c>
      <c r="L18" s="15">
        <f t="shared" si="4"/>
        <v>602913</v>
      </c>
      <c r="M18" s="15">
        <f t="shared" si="5"/>
        <v>100</v>
      </c>
      <c r="N18" s="4">
        <v>4858480</v>
      </c>
      <c r="O18" s="4">
        <v>4858480</v>
      </c>
      <c r="P18" s="4">
        <f t="shared" si="6"/>
        <v>100</v>
      </c>
      <c r="Q18" s="13">
        <v>12406</v>
      </c>
      <c r="R18" s="13">
        <v>12406</v>
      </c>
      <c r="S18" s="13">
        <f t="shared" si="7"/>
        <v>100</v>
      </c>
      <c r="T18" s="16">
        <v>118700</v>
      </c>
      <c r="U18" s="16">
        <v>118700</v>
      </c>
      <c r="V18" s="27">
        <f t="shared" si="8"/>
        <v>100</v>
      </c>
      <c r="W18" s="13">
        <v>58630</v>
      </c>
      <c r="X18" s="13">
        <v>58630</v>
      </c>
      <c r="Y18" s="13">
        <f t="shared" si="9"/>
        <v>100</v>
      </c>
      <c r="Z18" s="13">
        <v>1874880</v>
      </c>
      <c r="AA18" s="13">
        <v>1874880</v>
      </c>
      <c r="AB18" s="13">
        <f t="shared" si="10"/>
        <v>100</v>
      </c>
      <c r="AC18" s="13"/>
      <c r="AD18" s="13"/>
      <c r="AE18" s="13"/>
      <c r="AF18" s="13"/>
      <c r="AG18" s="13"/>
      <c r="AH18" s="13"/>
      <c r="AI18" s="13">
        <v>46400</v>
      </c>
      <c r="AJ18" s="13">
        <v>46400</v>
      </c>
      <c r="AK18" s="13">
        <f t="shared" si="11"/>
        <v>100</v>
      </c>
      <c r="AL18" s="13">
        <v>40000</v>
      </c>
      <c r="AM18" s="13">
        <v>40000</v>
      </c>
      <c r="AN18" s="13">
        <f>AM18/AL18*100</f>
        <v>100</v>
      </c>
      <c r="AO18" s="13">
        <v>12000</v>
      </c>
      <c r="AP18" s="13">
        <v>12000</v>
      </c>
      <c r="AQ18" s="13">
        <f t="shared" si="13"/>
        <v>100</v>
      </c>
      <c r="AR18" s="13"/>
      <c r="AS18" s="13"/>
      <c r="AT18" s="13">
        <f t="shared" si="0"/>
        <v>0</v>
      </c>
      <c r="AU18" s="13">
        <v>26000</v>
      </c>
      <c r="AV18" s="13">
        <v>26000</v>
      </c>
      <c r="AW18" s="13">
        <f>AV18/AU18*100</f>
        <v>100</v>
      </c>
      <c r="AX18" s="29">
        <v>247680.5</v>
      </c>
      <c r="AY18" s="29">
        <v>247680.5</v>
      </c>
      <c r="AZ18" s="27">
        <f t="shared" si="14"/>
        <v>100</v>
      </c>
      <c r="BA18" s="13">
        <v>45000</v>
      </c>
      <c r="BB18" s="13">
        <v>45000</v>
      </c>
      <c r="BC18" s="13">
        <f>BB18/BA18*100</f>
        <v>100</v>
      </c>
      <c r="BD18" s="16">
        <v>13700</v>
      </c>
      <c r="BE18" s="16">
        <v>13700</v>
      </c>
      <c r="BF18" s="27">
        <f>BE18/BD18*100</f>
        <v>100</v>
      </c>
      <c r="BG18" s="13">
        <v>13700</v>
      </c>
      <c r="BH18" s="13">
        <v>13700</v>
      </c>
      <c r="BI18" s="13">
        <f t="shared" si="15"/>
        <v>100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>
        <f aca="true" t="shared" si="26" ref="BU18:BU29">BT18+BS18</f>
        <v>0</v>
      </c>
      <c r="BV18" s="13"/>
      <c r="BW18" s="13"/>
      <c r="BX18" s="13"/>
      <c r="BY18" s="13"/>
      <c r="BZ18" s="13"/>
      <c r="CA18" s="13"/>
      <c r="CB18" s="13"/>
      <c r="CC18" s="13"/>
      <c r="CD18" s="13"/>
      <c r="CE18" s="13">
        <v>30000</v>
      </c>
      <c r="CF18" s="13">
        <v>30000</v>
      </c>
      <c r="CG18" s="13">
        <f>CF18/CE18*100</f>
        <v>100</v>
      </c>
      <c r="CH18" s="13">
        <v>10000</v>
      </c>
      <c r="CI18" s="13">
        <v>10000</v>
      </c>
      <c r="CJ18" s="13">
        <f>CI18/CH18*100</f>
        <v>100</v>
      </c>
      <c r="CK18" s="13"/>
      <c r="CL18" s="13"/>
      <c r="CM18" s="13"/>
      <c r="CN18" s="18">
        <f t="shared" si="16"/>
        <v>7407576.5</v>
      </c>
      <c r="CO18" s="18">
        <f t="shared" si="17"/>
        <v>7407576.5</v>
      </c>
      <c r="CP18" s="28">
        <f t="shared" si="18"/>
        <v>100</v>
      </c>
      <c r="CQ18" s="13">
        <v>76700</v>
      </c>
      <c r="CR18" s="13">
        <v>76700</v>
      </c>
      <c r="CS18" s="13">
        <f aca="true" t="shared" si="27" ref="CS18:CS29">CR18/CQ18*100</f>
        <v>100</v>
      </c>
      <c r="CT18" s="13">
        <v>62500</v>
      </c>
      <c r="CU18" s="13">
        <v>62500</v>
      </c>
      <c r="CV18" s="13">
        <f t="shared" si="19"/>
        <v>100</v>
      </c>
      <c r="CW18" s="13"/>
      <c r="CX18" s="13"/>
      <c r="CY18" s="13"/>
      <c r="CZ18" s="13"/>
      <c r="DA18" s="13"/>
      <c r="DB18" s="13"/>
      <c r="DC18" s="6">
        <f t="shared" si="20"/>
        <v>139200</v>
      </c>
      <c r="DD18" s="6">
        <f t="shared" si="21"/>
        <v>139200</v>
      </c>
      <c r="DE18" s="6">
        <f t="shared" si="22"/>
        <v>100</v>
      </c>
      <c r="DF18" s="18">
        <f t="shared" si="1"/>
        <v>8149689.5</v>
      </c>
      <c r="DG18" s="18">
        <f t="shared" si="1"/>
        <v>8149689.5</v>
      </c>
      <c r="DH18" s="32">
        <f t="shared" si="23"/>
        <v>100</v>
      </c>
    </row>
    <row r="19" spans="1:112" ht="15" customHeight="1">
      <c r="A19" s="3" t="s">
        <v>4</v>
      </c>
      <c r="B19" s="13">
        <v>105130</v>
      </c>
      <c r="C19" s="13">
        <v>105130</v>
      </c>
      <c r="D19" s="13">
        <f t="shared" si="24"/>
        <v>100</v>
      </c>
      <c r="E19" s="13">
        <v>77570</v>
      </c>
      <c r="F19" s="13">
        <v>77570</v>
      </c>
      <c r="G19" s="13">
        <f t="shared" si="25"/>
        <v>100</v>
      </c>
      <c r="H19" s="13">
        <v>102000</v>
      </c>
      <c r="I19" s="13">
        <v>102000</v>
      </c>
      <c r="J19" s="13">
        <f t="shared" si="2"/>
        <v>100</v>
      </c>
      <c r="K19" s="15">
        <f t="shared" si="3"/>
        <v>284700</v>
      </c>
      <c r="L19" s="15">
        <f t="shared" si="4"/>
        <v>284700</v>
      </c>
      <c r="M19" s="15">
        <f t="shared" si="5"/>
        <v>100</v>
      </c>
      <c r="N19" s="4">
        <v>2671620</v>
      </c>
      <c r="O19" s="4">
        <v>2671620</v>
      </c>
      <c r="P19" s="4">
        <f t="shared" si="6"/>
        <v>100</v>
      </c>
      <c r="Q19" s="13">
        <v>5873</v>
      </c>
      <c r="R19" s="13">
        <v>5873</v>
      </c>
      <c r="S19" s="13">
        <f t="shared" si="7"/>
        <v>100</v>
      </c>
      <c r="T19" s="16">
        <v>12000</v>
      </c>
      <c r="U19" s="16">
        <v>12000</v>
      </c>
      <c r="V19" s="27">
        <f t="shared" si="8"/>
        <v>100</v>
      </c>
      <c r="W19" s="13">
        <v>24950</v>
      </c>
      <c r="X19" s="13">
        <v>24950</v>
      </c>
      <c r="Y19" s="13">
        <f t="shared" si="9"/>
        <v>100</v>
      </c>
      <c r="Z19" s="13">
        <v>579514</v>
      </c>
      <c r="AA19" s="13">
        <v>579514</v>
      </c>
      <c r="AB19" s="13">
        <f t="shared" si="10"/>
        <v>100</v>
      </c>
      <c r="AC19" s="13"/>
      <c r="AD19" s="13"/>
      <c r="AE19" s="13"/>
      <c r="AF19" s="13"/>
      <c r="AG19" s="13"/>
      <c r="AH19" s="13"/>
      <c r="AI19" s="13">
        <v>46400</v>
      </c>
      <c r="AJ19" s="13">
        <v>46400</v>
      </c>
      <c r="AK19" s="13">
        <f t="shared" si="11"/>
        <v>100</v>
      </c>
      <c r="AL19" s="13"/>
      <c r="AM19" s="13"/>
      <c r="AN19" s="13">
        <f t="shared" si="12"/>
        <v>0</v>
      </c>
      <c r="AO19" s="13"/>
      <c r="AP19" s="13"/>
      <c r="AQ19" s="13"/>
      <c r="AR19" s="13"/>
      <c r="AS19" s="13"/>
      <c r="AT19" s="13">
        <f t="shared" si="0"/>
        <v>0</v>
      </c>
      <c r="AU19" s="13"/>
      <c r="AV19" s="13"/>
      <c r="AW19" s="13"/>
      <c r="AX19" s="29">
        <v>11462</v>
      </c>
      <c r="AY19" s="29">
        <v>11462</v>
      </c>
      <c r="AZ19" s="27">
        <f t="shared" si="14"/>
        <v>100</v>
      </c>
      <c r="BA19" s="13"/>
      <c r="BB19" s="13"/>
      <c r="BC19" s="13"/>
      <c r="BD19" s="16"/>
      <c r="BE19" s="16"/>
      <c r="BF19" s="27"/>
      <c r="BG19" s="13"/>
      <c r="BH19" s="13"/>
      <c r="BI19" s="13"/>
      <c r="BJ19" s="13"/>
      <c r="BK19" s="13"/>
      <c r="BL19" s="13"/>
      <c r="BM19" s="13"/>
      <c r="BN19" s="13"/>
      <c r="BO19" s="13"/>
      <c r="BP19" s="13">
        <v>20000</v>
      </c>
      <c r="BQ19" s="13">
        <v>20000</v>
      </c>
      <c r="BR19" s="13">
        <f>BQ19/BP19*100</f>
        <v>100</v>
      </c>
      <c r="BS19" s="13"/>
      <c r="BT19" s="13"/>
      <c r="BU19" s="13">
        <f t="shared" si="26"/>
        <v>0</v>
      </c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>
        <v>10000</v>
      </c>
      <c r="CI19" s="13">
        <v>10000</v>
      </c>
      <c r="CJ19" s="13">
        <f>CI19/CH19*100</f>
        <v>100</v>
      </c>
      <c r="CK19" s="13"/>
      <c r="CL19" s="13"/>
      <c r="CM19" s="13"/>
      <c r="CN19" s="18">
        <f t="shared" si="16"/>
        <v>3381819</v>
      </c>
      <c r="CO19" s="18">
        <f t="shared" si="17"/>
        <v>3381819</v>
      </c>
      <c r="CP19" s="28">
        <f t="shared" si="18"/>
        <v>100</v>
      </c>
      <c r="CQ19" s="13">
        <v>76700</v>
      </c>
      <c r="CR19" s="13">
        <v>76700</v>
      </c>
      <c r="CS19" s="13">
        <f t="shared" si="27"/>
        <v>100</v>
      </c>
      <c r="CT19" s="13">
        <v>62500</v>
      </c>
      <c r="CU19" s="13">
        <v>62500</v>
      </c>
      <c r="CV19" s="13">
        <f t="shared" si="19"/>
        <v>100</v>
      </c>
      <c r="CW19" s="13"/>
      <c r="CX19" s="13"/>
      <c r="CY19" s="13"/>
      <c r="CZ19" s="13"/>
      <c r="DA19" s="13"/>
      <c r="DB19" s="13"/>
      <c r="DC19" s="6">
        <f t="shared" si="20"/>
        <v>139200</v>
      </c>
      <c r="DD19" s="6">
        <f t="shared" si="21"/>
        <v>139200</v>
      </c>
      <c r="DE19" s="6">
        <f t="shared" si="22"/>
        <v>100</v>
      </c>
      <c r="DF19" s="18">
        <f t="shared" si="1"/>
        <v>3805719</v>
      </c>
      <c r="DG19" s="18">
        <f t="shared" si="1"/>
        <v>3805719</v>
      </c>
      <c r="DH19" s="32">
        <f t="shared" si="23"/>
        <v>100</v>
      </c>
    </row>
    <row r="20" spans="1:112" ht="15" customHeight="1">
      <c r="A20" s="3" t="s">
        <v>5</v>
      </c>
      <c r="B20" s="13">
        <v>41370</v>
      </c>
      <c r="C20" s="13">
        <v>41370</v>
      </c>
      <c r="D20" s="13">
        <f t="shared" si="24"/>
        <v>100</v>
      </c>
      <c r="E20" s="13">
        <v>30530</v>
      </c>
      <c r="F20" s="13">
        <v>30530</v>
      </c>
      <c r="G20" s="13">
        <f t="shared" si="25"/>
        <v>100</v>
      </c>
      <c r="H20" s="13"/>
      <c r="I20" s="13"/>
      <c r="J20" s="13"/>
      <c r="K20" s="15">
        <f t="shared" si="3"/>
        <v>71900</v>
      </c>
      <c r="L20" s="15">
        <f t="shared" si="4"/>
        <v>71900</v>
      </c>
      <c r="M20" s="15">
        <f t="shared" si="5"/>
        <v>100</v>
      </c>
      <c r="N20" s="4">
        <v>2940030</v>
      </c>
      <c r="O20" s="4">
        <v>2940030</v>
      </c>
      <c r="P20" s="4">
        <f t="shared" si="6"/>
        <v>100</v>
      </c>
      <c r="Q20" s="13"/>
      <c r="R20" s="13"/>
      <c r="S20" s="13"/>
      <c r="T20" s="16"/>
      <c r="U20" s="16"/>
      <c r="V20" s="27"/>
      <c r="W20" s="13">
        <v>0</v>
      </c>
      <c r="X20" s="13"/>
      <c r="Y20" s="13"/>
      <c r="Z20" s="13">
        <v>0</v>
      </c>
      <c r="AA20" s="13"/>
      <c r="AB20" s="13"/>
      <c r="AC20" s="13"/>
      <c r="AD20" s="13"/>
      <c r="AE20" s="13"/>
      <c r="AF20" s="13"/>
      <c r="AG20" s="13"/>
      <c r="AH20" s="13"/>
      <c r="AI20" s="13">
        <v>46400</v>
      </c>
      <c r="AJ20" s="13">
        <v>46400</v>
      </c>
      <c r="AK20" s="13">
        <f t="shared" si="11"/>
        <v>100</v>
      </c>
      <c r="AL20" s="13"/>
      <c r="AM20" s="13"/>
      <c r="AN20" s="13">
        <f t="shared" si="12"/>
        <v>0</v>
      </c>
      <c r="AO20" s="13">
        <v>32000</v>
      </c>
      <c r="AP20" s="13">
        <v>32000</v>
      </c>
      <c r="AQ20" s="13">
        <f t="shared" si="13"/>
        <v>100</v>
      </c>
      <c r="AR20" s="13"/>
      <c r="AS20" s="13"/>
      <c r="AT20" s="13">
        <f t="shared" si="0"/>
        <v>0</v>
      </c>
      <c r="AU20" s="13"/>
      <c r="AV20" s="13"/>
      <c r="AW20" s="13"/>
      <c r="AX20" s="29">
        <v>5745.5</v>
      </c>
      <c r="AY20" s="29">
        <v>5745.5</v>
      </c>
      <c r="AZ20" s="27">
        <f t="shared" si="14"/>
        <v>100</v>
      </c>
      <c r="BA20" s="13"/>
      <c r="BB20" s="13"/>
      <c r="BC20" s="13"/>
      <c r="BD20" s="16"/>
      <c r="BE20" s="16"/>
      <c r="BF20" s="27"/>
      <c r="BG20" s="13">
        <v>108000</v>
      </c>
      <c r="BH20" s="13">
        <v>108000</v>
      </c>
      <c r="BI20" s="13">
        <f t="shared" si="15"/>
        <v>100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>
        <f t="shared" si="26"/>
        <v>0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8">
        <f t="shared" si="16"/>
        <v>3132175.5</v>
      </c>
      <c r="CO20" s="18">
        <f t="shared" si="17"/>
        <v>3132175.5</v>
      </c>
      <c r="CP20" s="28">
        <f t="shared" si="18"/>
        <v>100</v>
      </c>
      <c r="CQ20" s="13">
        <v>76700</v>
      </c>
      <c r="CR20" s="13">
        <v>76700</v>
      </c>
      <c r="CS20" s="13">
        <f t="shared" si="27"/>
        <v>100</v>
      </c>
      <c r="CT20" s="13">
        <v>62500</v>
      </c>
      <c r="CU20" s="13">
        <v>62500</v>
      </c>
      <c r="CV20" s="13">
        <f t="shared" si="19"/>
        <v>100</v>
      </c>
      <c r="CW20" s="13"/>
      <c r="CX20" s="13"/>
      <c r="CY20" s="13"/>
      <c r="CZ20" s="13"/>
      <c r="DA20" s="13"/>
      <c r="DB20" s="13"/>
      <c r="DC20" s="6">
        <f t="shared" si="20"/>
        <v>139200</v>
      </c>
      <c r="DD20" s="6">
        <f t="shared" si="21"/>
        <v>139200</v>
      </c>
      <c r="DE20" s="6">
        <f t="shared" si="22"/>
        <v>100</v>
      </c>
      <c r="DF20" s="18">
        <f t="shared" si="1"/>
        <v>3343275.5</v>
      </c>
      <c r="DG20" s="18">
        <f t="shared" si="1"/>
        <v>3343275.5</v>
      </c>
      <c r="DH20" s="32">
        <f t="shared" si="23"/>
        <v>100</v>
      </c>
    </row>
    <row r="21" spans="1:112" ht="15" customHeight="1">
      <c r="A21" s="3" t="s">
        <v>6</v>
      </c>
      <c r="B21" s="13">
        <v>190990</v>
      </c>
      <c r="C21" s="13">
        <v>190990</v>
      </c>
      <c r="D21" s="13">
        <f t="shared" si="24"/>
        <v>100</v>
      </c>
      <c r="E21" s="13">
        <v>140910</v>
      </c>
      <c r="F21" s="13">
        <v>140910</v>
      </c>
      <c r="G21" s="13">
        <f t="shared" si="25"/>
        <v>100</v>
      </c>
      <c r="H21" s="13">
        <v>102000</v>
      </c>
      <c r="I21" s="13">
        <v>102000</v>
      </c>
      <c r="J21" s="13">
        <f t="shared" si="2"/>
        <v>100</v>
      </c>
      <c r="K21" s="15">
        <f t="shared" si="3"/>
        <v>433900</v>
      </c>
      <c r="L21" s="15">
        <f t="shared" si="4"/>
        <v>433900</v>
      </c>
      <c r="M21" s="15">
        <f t="shared" si="5"/>
        <v>100</v>
      </c>
      <c r="N21" s="4">
        <v>3741670</v>
      </c>
      <c r="O21" s="4">
        <v>3741670</v>
      </c>
      <c r="P21" s="4">
        <f t="shared" si="6"/>
        <v>100</v>
      </c>
      <c r="Q21" s="13">
        <v>13190</v>
      </c>
      <c r="R21" s="13">
        <v>13190</v>
      </c>
      <c r="S21" s="13">
        <f t="shared" si="7"/>
        <v>100</v>
      </c>
      <c r="T21" s="16">
        <v>86550</v>
      </c>
      <c r="U21" s="16">
        <v>86550</v>
      </c>
      <c r="V21" s="27">
        <f t="shared" si="8"/>
        <v>100</v>
      </c>
      <c r="W21" s="13">
        <v>45399</v>
      </c>
      <c r="X21" s="13">
        <v>45399</v>
      </c>
      <c r="Y21" s="13">
        <f t="shared" si="9"/>
        <v>100</v>
      </c>
      <c r="Z21" s="13">
        <v>642660</v>
      </c>
      <c r="AA21" s="13">
        <v>642660</v>
      </c>
      <c r="AB21" s="13">
        <f t="shared" si="10"/>
        <v>100</v>
      </c>
      <c r="AC21" s="13"/>
      <c r="AD21" s="13"/>
      <c r="AE21" s="13"/>
      <c r="AF21" s="13"/>
      <c r="AG21" s="13"/>
      <c r="AH21" s="13"/>
      <c r="AI21" s="13">
        <v>46400</v>
      </c>
      <c r="AJ21" s="13">
        <v>46400</v>
      </c>
      <c r="AK21" s="13">
        <f t="shared" si="11"/>
        <v>100</v>
      </c>
      <c r="AL21" s="13">
        <v>50000</v>
      </c>
      <c r="AM21" s="13">
        <v>50000</v>
      </c>
      <c r="AN21" s="13">
        <f>AM21/AL21*100</f>
        <v>100</v>
      </c>
      <c r="AO21" s="13">
        <v>10000</v>
      </c>
      <c r="AP21" s="13">
        <v>10000</v>
      </c>
      <c r="AQ21" s="13">
        <f t="shared" si="13"/>
        <v>100</v>
      </c>
      <c r="AR21" s="13"/>
      <c r="AS21" s="13"/>
      <c r="AT21" s="13">
        <f t="shared" si="0"/>
        <v>0</v>
      </c>
      <c r="AU21" s="13"/>
      <c r="AV21" s="13"/>
      <c r="AW21" s="13"/>
      <c r="AX21" s="29">
        <v>15389.5</v>
      </c>
      <c r="AY21" s="29">
        <v>15389.5</v>
      </c>
      <c r="AZ21" s="27">
        <f t="shared" si="14"/>
        <v>100</v>
      </c>
      <c r="BA21" s="13"/>
      <c r="BB21" s="13"/>
      <c r="BC21" s="13"/>
      <c r="BD21" s="16">
        <v>20550</v>
      </c>
      <c r="BE21" s="16">
        <v>20550</v>
      </c>
      <c r="BF21" s="27">
        <f aca="true" t="shared" si="28" ref="BF21:BF27">BE21/BD21*100</f>
        <v>100</v>
      </c>
      <c r="BG21" s="13">
        <v>50000</v>
      </c>
      <c r="BH21" s="13">
        <v>50000</v>
      </c>
      <c r="BI21" s="13">
        <f t="shared" si="15"/>
        <v>100</v>
      </c>
      <c r="BJ21" s="13"/>
      <c r="BK21" s="13"/>
      <c r="BL21" s="13"/>
      <c r="BM21" s="13">
        <v>100000</v>
      </c>
      <c r="BN21" s="13">
        <v>100000</v>
      </c>
      <c r="BO21" s="13">
        <f>BN21/BM21*100</f>
        <v>100</v>
      </c>
      <c r="BP21" s="13"/>
      <c r="BQ21" s="13"/>
      <c r="BR21" s="13"/>
      <c r="BS21" s="13"/>
      <c r="BT21" s="13"/>
      <c r="BU21" s="13">
        <f t="shared" si="26"/>
        <v>0</v>
      </c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8">
        <f t="shared" si="16"/>
        <v>4821808.5</v>
      </c>
      <c r="CO21" s="18">
        <f t="shared" si="17"/>
        <v>4821808.5</v>
      </c>
      <c r="CP21" s="28">
        <f t="shared" si="18"/>
        <v>100</v>
      </c>
      <c r="CQ21" s="13">
        <v>76700</v>
      </c>
      <c r="CR21" s="13">
        <v>76700</v>
      </c>
      <c r="CS21" s="13">
        <f t="shared" si="27"/>
        <v>100</v>
      </c>
      <c r="CT21" s="13">
        <v>62500</v>
      </c>
      <c r="CU21" s="13">
        <v>62500</v>
      </c>
      <c r="CV21" s="13">
        <f t="shared" si="19"/>
        <v>100</v>
      </c>
      <c r="CW21" s="13"/>
      <c r="CX21" s="13"/>
      <c r="CY21" s="13"/>
      <c r="CZ21" s="13"/>
      <c r="DA21" s="13"/>
      <c r="DB21" s="13"/>
      <c r="DC21" s="6">
        <f t="shared" si="20"/>
        <v>139200</v>
      </c>
      <c r="DD21" s="6">
        <f t="shared" si="21"/>
        <v>139200</v>
      </c>
      <c r="DE21" s="6">
        <f t="shared" si="22"/>
        <v>100</v>
      </c>
      <c r="DF21" s="18">
        <f t="shared" si="1"/>
        <v>5394908.5</v>
      </c>
      <c r="DG21" s="18">
        <f t="shared" si="1"/>
        <v>5394908.5</v>
      </c>
      <c r="DH21" s="32">
        <f t="shared" si="23"/>
        <v>100</v>
      </c>
    </row>
    <row r="22" spans="1:112" ht="15" customHeight="1">
      <c r="A22" s="3" t="s">
        <v>7</v>
      </c>
      <c r="B22" s="13">
        <v>193460</v>
      </c>
      <c r="C22" s="13">
        <v>193460</v>
      </c>
      <c r="D22" s="13">
        <f t="shared" si="24"/>
        <v>100</v>
      </c>
      <c r="E22" s="13">
        <v>142740</v>
      </c>
      <c r="F22" s="13">
        <v>142740</v>
      </c>
      <c r="G22" s="13">
        <f t="shared" si="25"/>
        <v>100</v>
      </c>
      <c r="H22" s="13">
        <v>102000</v>
      </c>
      <c r="I22" s="13">
        <v>102000</v>
      </c>
      <c r="J22" s="13">
        <f t="shared" si="2"/>
        <v>100</v>
      </c>
      <c r="K22" s="15">
        <f t="shared" si="3"/>
        <v>438200</v>
      </c>
      <c r="L22" s="15">
        <f t="shared" si="4"/>
        <v>438200</v>
      </c>
      <c r="M22" s="15">
        <f t="shared" si="5"/>
        <v>100</v>
      </c>
      <c r="N22" s="4">
        <v>2081250</v>
      </c>
      <c r="O22" s="4">
        <v>2081250</v>
      </c>
      <c r="P22" s="4">
        <f t="shared" si="6"/>
        <v>100</v>
      </c>
      <c r="Q22" s="13">
        <v>5785</v>
      </c>
      <c r="R22" s="13">
        <v>5785</v>
      </c>
      <c r="S22" s="13">
        <f t="shared" si="7"/>
        <v>100</v>
      </c>
      <c r="T22" s="16">
        <v>34250</v>
      </c>
      <c r="U22" s="16">
        <v>34250</v>
      </c>
      <c r="V22" s="27">
        <f t="shared" si="8"/>
        <v>100</v>
      </c>
      <c r="W22" s="13">
        <v>17842</v>
      </c>
      <c r="X22" s="13">
        <v>17842</v>
      </c>
      <c r="Y22" s="13">
        <f t="shared" si="9"/>
        <v>100</v>
      </c>
      <c r="Z22" s="13">
        <v>300034</v>
      </c>
      <c r="AA22" s="13">
        <v>300034</v>
      </c>
      <c r="AB22" s="13">
        <f t="shared" si="10"/>
        <v>100</v>
      </c>
      <c r="AC22" s="13"/>
      <c r="AD22" s="13"/>
      <c r="AE22" s="13"/>
      <c r="AF22" s="13"/>
      <c r="AG22" s="13"/>
      <c r="AH22" s="13"/>
      <c r="AI22" s="13">
        <v>46400</v>
      </c>
      <c r="AJ22" s="13">
        <v>46400</v>
      </c>
      <c r="AK22" s="13">
        <f t="shared" si="11"/>
        <v>100</v>
      </c>
      <c r="AL22" s="13"/>
      <c r="AM22" s="13"/>
      <c r="AN22" s="13">
        <f t="shared" si="12"/>
        <v>0</v>
      </c>
      <c r="AO22" s="13">
        <v>5000</v>
      </c>
      <c r="AP22" s="13">
        <v>5000</v>
      </c>
      <c r="AQ22" s="13">
        <f t="shared" si="13"/>
        <v>100</v>
      </c>
      <c r="AR22" s="13">
        <v>63000</v>
      </c>
      <c r="AS22" s="13">
        <v>63000</v>
      </c>
      <c r="AT22" s="13">
        <f>AS22/AR22*100</f>
        <v>100</v>
      </c>
      <c r="AU22" s="13"/>
      <c r="AV22" s="13"/>
      <c r="AW22" s="13"/>
      <c r="AX22" s="29">
        <v>202</v>
      </c>
      <c r="AY22" s="29">
        <v>202</v>
      </c>
      <c r="AZ22" s="27">
        <f t="shared" si="14"/>
        <v>100</v>
      </c>
      <c r="BA22" s="13"/>
      <c r="BB22" s="13"/>
      <c r="BC22" s="13"/>
      <c r="BD22" s="16">
        <v>31250</v>
      </c>
      <c r="BE22" s="16">
        <v>31250</v>
      </c>
      <c r="BF22" s="27">
        <f t="shared" si="28"/>
        <v>100</v>
      </c>
      <c r="BG22" s="13">
        <v>20000</v>
      </c>
      <c r="BH22" s="13">
        <v>20000</v>
      </c>
      <c r="BI22" s="13">
        <f t="shared" si="15"/>
        <v>100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>
        <f t="shared" si="26"/>
        <v>0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8">
        <f t="shared" si="16"/>
        <v>2605013</v>
      </c>
      <c r="CO22" s="18">
        <f t="shared" si="17"/>
        <v>2605013</v>
      </c>
      <c r="CP22" s="28">
        <f t="shared" si="18"/>
        <v>100</v>
      </c>
      <c r="CQ22" s="13">
        <v>76700</v>
      </c>
      <c r="CR22" s="13">
        <v>76700</v>
      </c>
      <c r="CS22" s="13">
        <f t="shared" si="27"/>
        <v>100</v>
      </c>
      <c r="CT22" s="13">
        <v>62500</v>
      </c>
      <c r="CU22" s="13">
        <v>62500</v>
      </c>
      <c r="CV22" s="13">
        <f t="shared" si="19"/>
        <v>100</v>
      </c>
      <c r="CW22" s="13"/>
      <c r="CX22" s="13"/>
      <c r="CY22" s="13"/>
      <c r="CZ22" s="13"/>
      <c r="DA22" s="13"/>
      <c r="DB22" s="13"/>
      <c r="DC22" s="6">
        <f t="shared" si="20"/>
        <v>139200</v>
      </c>
      <c r="DD22" s="6">
        <f t="shared" si="21"/>
        <v>139200</v>
      </c>
      <c r="DE22" s="6">
        <f t="shared" si="22"/>
        <v>100</v>
      </c>
      <c r="DF22" s="18">
        <f t="shared" si="1"/>
        <v>3182413</v>
      </c>
      <c r="DG22" s="18">
        <f t="shared" si="1"/>
        <v>3182413</v>
      </c>
      <c r="DH22" s="32">
        <f t="shared" si="23"/>
        <v>100</v>
      </c>
    </row>
    <row r="23" spans="1:112" ht="15" customHeight="1">
      <c r="A23" s="3" t="s">
        <v>8</v>
      </c>
      <c r="B23" s="13">
        <v>100010</v>
      </c>
      <c r="C23" s="13">
        <v>100010</v>
      </c>
      <c r="D23" s="13">
        <f t="shared" si="24"/>
        <v>100</v>
      </c>
      <c r="E23" s="13">
        <v>73790</v>
      </c>
      <c r="F23" s="13">
        <v>73790</v>
      </c>
      <c r="G23" s="13">
        <f t="shared" si="25"/>
        <v>100</v>
      </c>
      <c r="H23" s="13"/>
      <c r="I23" s="13"/>
      <c r="J23" s="13"/>
      <c r="K23" s="15">
        <f t="shared" si="3"/>
        <v>173800</v>
      </c>
      <c r="L23" s="15">
        <f t="shared" si="4"/>
        <v>173800</v>
      </c>
      <c r="M23" s="15">
        <f t="shared" si="5"/>
        <v>100</v>
      </c>
      <c r="N23" s="4">
        <v>1891370</v>
      </c>
      <c r="O23" s="4">
        <v>1891370</v>
      </c>
      <c r="P23" s="4">
        <f t="shared" si="6"/>
        <v>100</v>
      </c>
      <c r="Q23" s="13"/>
      <c r="R23" s="13"/>
      <c r="S23" s="13"/>
      <c r="T23" s="16">
        <v>29500</v>
      </c>
      <c r="U23" s="16">
        <v>29500</v>
      </c>
      <c r="V23" s="27">
        <f t="shared" si="8"/>
        <v>100</v>
      </c>
      <c r="W23" s="13">
        <v>0</v>
      </c>
      <c r="X23" s="13"/>
      <c r="Y23" s="13"/>
      <c r="Z23" s="13">
        <v>0</v>
      </c>
      <c r="AA23" s="13"/>
      <c r="AB23" s="13"/>
      <c r="AC23" s="13"/>
      <c r="AD23" s="13"/>
      <c r="AE23" s="13"/>
      <c r="AF23" s="13"/>
      <c r="AG23" s="13"/>
      <c r="AH23" s="13"/>
      <c r="AI23" s="13">
        <v>46400</v>
      </c>
      <c r="AJ23" s="13">
        <v>46400</v>
      </c>
      <c r="AK23" s="13">
        <f t="shared" si="11"/>
        <v>100</v>
      </c>
      <c r="AL23" s="13"/>
      <c r="AM23" s="13"/>
      <c r="AN23" s="13">
        <f t="shared" si="12"/>
        <v>0</v>
      </c>
      <c r="AO23" s="13"/>
      <c r="AP23" s="13"/>
      <c r="AQ23" s="13"/>
      <c r="AR23" s="13">
        <v>63000</v>
      </c>
      <c r="AS23" s="13">
        <v>63000</v>
      </c>
      <c r="AT23" s="13">
        <f aca="true" t="shared" si="29" ref="AT23:AT29">AS23/AR23*100</f>
        <v>100</v>
      </c>
      <c r="AU23" s="13"/>
      <c r="AV23" s="13"/>
      <c r="AW23" s="13"/>
      <c r="AX23" s="29"/>
      <c r="AY23" s="29"/>
      <c r="AZ23" s="27"/>
      <c r="BA23" s="13"/>
      <c r="BB23" s="13"/>
      <c r="BC23" s="13"/>
      <c r="BD23" s="16">
        <v>29500</v>
      </c>
      <c r="BE23" s="16">
        <v>29500</v>
      </c>
      <c r="BF23" s="27">
        <f t="shared" si="28"/>
        <v>100</v>
      </c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>
        <f t="shared" si="26"/>
        <v>0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8">
        <f t="shared" si="16"/>
        <v>2059770</v>
      </c>
      <c r="CO23" s="18">
        <f t="shared" si="17"/>
        <v>2059770</v>
      </c>
      <c r="CP23" s="28">
        <f t="shared" si="18"/>
        <v>100</v>
      </c>
      <c r="CQ23" s="13">
        <v>76700</v>
      </c>
      <c r="CR23" s="13">
        <v>76700</v>
      </c>
      <c r="CS23" s="13">
        <f t="shared" si="27"/>
        <v>100</v>
      </c>
      <c r="CT23" s="13">
        <v>62500</v>
      </c>
      <c r="CU23" s="13">
        <v>62500</v>
      </c>
      <c r="CV23" s="13">
        <f t="shared" si="19"/>
        <v>100</v>
      </c>
      <c r="CW23" s="13"/>
      <c r="CX23" s="13"/>
      <c r="CY23" s="13"/>
      <c r="CZ23" s="13"/>
      <c r="DA23" s="13"/>
      <c r="DB23" s="13"/>
      <c r="DC23" s="6">
        <f t="shared" si="20"/>
        <v>139200</v>
      </c>
      <c r="DD23" s="6">
        <f t="shared" si="21"/>
        <v>139200</v>
      </c>
      <c r="DE23" s="6">
        <f t="shared" si="22"/>
        <v>100</v>
      </c>
      <c r="DF23" s="18">
        <f t="shared" si="1"/>
        <v>2372770</v>
      </c>
      <c r="DG23" s="18">
        <f t="shared" si="1"/>
        <v>2372770</v>
      </c>
      <c r="DH23" s="32">
        <f t="shared" si="23"/>
        <v>100</v>
      </c>
    </row>
    <row r="24" spans="1:112" ht="15" customHeight="1">
      <c r="A24" s="3" t="s">
        <v>9</v>
      </c>
      <c r="B24" s="13">
        <v>96620</v>
      </c>
      <c r="C24" s="13">
        <v>96620</v>
      </c>
      <c r="D24" s="13">
        <f t="shared" si="24"/>
        <v>100</v>
      </c>
      <c r="E24" s="13">
        <v>71280</v>
      </c>
      <c r="F24" s="13">
        <v>71280</v>
      </c>
      <c r="G24" s="13">
        <f t="shared" si="25"/>
        <v>100</v>
      </c>
      <c r="H24" s="13"/>
      <c r="I24" s="13"/>
      <c r="J24" s="13"/>
      <c r="K24" s="15">
        <f t="shared" si="3"/>
        <v>167900</v>
      </c>
      <c r="L24" s="15">
        <f t="shared" si="4"/>
        <v>167900</v>
      </c>
      <c r="M24" s="15">
        <f t="shared" si="5"/>
        <v>100</v>
      </c>
      <c r="N24" s="4">
        <v>1922160</v>
      </c>
      <c r="O24" s="4">
        <v>1922160</v>
      </c>
      <c r="P24" s="4">
        <f t="shared" si="6"/>
        <v>100</v>
      </c>
      <c r="Q24" s="13"/>
      <c r="R24" s="13"/>
      <c r="S24" s="13"/>
      <c r="T24" s="16"/>
      <c r="U24" s="16"/>
      <c r="V24" s="27"/>
      <c r="W24" s="13">
        <v>10316</v>
      </c>
      <c r="X24" s="13">
        <v>10316</v>
      </c>
      <c r="Y24" s="13">
        <f t="shared" si="9"/>
        <v>100</v>
      </c>
      <c r="Z24" s="13">
        <v>336177</v>
      </c>
      <c r="AA24" s="13">
        <v>336177</v>
      </c>
      <c r="AB24" s="13">
        <f t="shared" si="10"/>
        <v>100</v>
      </c>
      <c r="AC24" s="13"/>
      <c r="AD24" s="13"/>
      <c r="AE24" s="13"/>
      <c r="AF24" s="13"/>
      <c r="AG24" s="13"/>
      <c r="AH24" s="13"/>
      <c r="AI24" s="13">
        <v>46400</v>
      </c>
      <c r="AJ24" s="13">
        <v>46400</v>
      </c>
      <c r="AK24" s="13">
        <f t="shared" si="11"/>
        <v>100</v>
      </c>
      <c r="AL24" s="13"/>
      <c r="AM24" s="13"/>
      <c r="AN24" s="13">
        <f t="shared" si="12"/>
        <v>0</v>
      </c>
      <c r="AO24" s="13">
        <v>10000</v>
      </c>
      <c r="AP24" s="13">
        <v>10000</v>
      </c>
      <c r="AQ24" s="13">
        <f t="shared" si="13"/>
        <v>100</v>
      </c>
      <c r="AR24" s="13">
        <v>63000</v>
      </c>
      <c r="AS24" s="13">
        <v>63000</v>
      </c>
      <c r="AT24" s="13">
        <f t="shared" si="29"/>
        <v>100</v>
      </c>
      <c r="AU24" s="13"/>
      <c r="AV24" s="13"/>
      <c r="AW24" s="13"/>
      <c r="AX24" s="29">
        <v>291</v>
      </c>
      <c r="AY24" s="29">
        <v>291</v>
      </c>
      <c r="AZ24" s="27">
        <f t="shared" si="14"/>
        <v>100</v>
      </c>
      <c r="BA24" s="13">
        <v>11230</v>
      </c>
      <c r="BB24" s="13">
        <v>11230</v>
      </c>
      <c r="BC24" s="13">
        <f>BB24/BA24*100</f>
        <v>100</v>
      </c>
      <c r="BD24" s="16"/>
      <c r="BE24" s="16"/>
      <c r="BF24" s="27"/>
      <c r="BG24" s="13">
        <v>35000</v>
      </c>
      <c r="BH24" s="13">
        <v>35000</v>
      </c>
      <c r="BI24" s="13">
        <f t="shared" si="15"/>
        <v>100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>
        <f t="shared" si="26"/>
        <v>0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8">
        <f t="shared" si="16"/>
        <v>2434574</v>
      </c>
      <c r="CO24" s="18">
        <f t="shared" si="17"/>
        <v>2434574</v>
      </c>
      <c r="CP24" s="28">
        <f t="shared" si="18"/>
        <v>100</v>
      </c>
      <c r="CQ24" s="13">
        <v>76700</v>
      </c>
      <c r="CR24" s="13">
        <v>76700</v>
      </c>
      <c r="CS24" s="13">
        <f t="shared" si="27"/>
        <v>100</v>
      </c>
      <c r="CT24" s="13">
        <v>62500</v>
      </c>
      <c r="CU24" s="13">
        <v>62500</v>
      </c>
      <c r="CV24" s="13">
        <f t="shared" si="19"/>
        <v>100</v>
      </c>
      <c r="CW24" s="13"/>
      <c r="CX24" s="13"/>
      <c r="CY24" s="13"/>
      <c r="CZ24" s="13"/>
      <c r="DA24" s="13"/>
      <c r="DB24" s="13"/>
      <c r="DC24" s="6">
        <f t="shared" si="20"/>
        <v>139200</v>
      </c>
      <c r="DD24" s="6">
        <f t="shared" si="21"/>
        <v>139200</v>
      </c>
      <c r="DE24" s="6">
        <f t="shared" si="22"/>
        <v>100</v>
      </c>
      <c r="DF24" s="18">
        <f t="shared" si="1"/>
        <v>2741674</v>
      </c>
      <c r="DG24" s="18">
        <f t="shared" si="1"/>
        <v>2741674</v>
      </c>
      <c r="DH24" s="32">
        <f t="shared" si="23"/>
        <v>100</v>
      </c>
    </row>
    <row r="25" spans="1:112" ht="15" customHeight="1">
      <c r="A25" s="3" t="s">
        <v>10</v>
      </c>
      <c r="B25" s="13">
        <v>149560</v>
      </c>
      <c r="C25" s="13">
        <v>149560</v>
      </c>
      <c r="D25" s="13">
        <f t="shared" si="24"/>
        <v>100</v>
      </c>
      <c r="E25" s="13">
        <v>110340</v>
      </c>
      <c r="F25" s="13">
        <v>110340</v>
      </c>
      <c r="G25" s="13">
        <f t="shared" si="25"/>
        <v>100</v>
      </c>
      <c r="H25" s="13"/>
      <c r="I25" s="13"/>
      <c r="J25" s="13"/>
      <c r="K25" s="15">
        <f t="shared" si="3"/>
        <v>259900</v>
      </c>
      <c r="L25" s="15">
        <f t="shared" si="4"/>
        <v>259900</v>
      </c>
      <c r="M25" s="15">
        <f t="shared" si="5"/>
        <v>100</v>
      </c>
      <c r="N25" s="4">
        <v>4023430</v>
      </c>
      <c r="O25" s="4">
        <v>4023430</v>
      </c>
      <c r="P25" s="4">
        <f t="shared" si="6"/>
        <v>100</v>
      </c>
      <c r="Q25" s="13">
        <v>4982</v>
      </c>
      <c r="R25" s="13">
        <v>4982</v>
      </c>
      <c r="S25" s="13">
        <f>R25/Q25*100</f>
        <v>100</v>
      </c>
      <c r="T25" s="16">
        <v>126416.52</v>
      </c>
      <c r="U25" s="16">
        <v>126416.52</v>
      </c>
      <c r="V25" s="27">
        <f t="shared" si="8"/>
        <v>100</v>
      </c>
      <c r="W25" s="13">
        <v>19004</v>
      </c>
      <c r="X25" s="13">
        <v>19004</v>
      </c>
      <c r="Y25" s="13">
        <f t="shared" si="9"/>
        <v>100</v>
      </c>
      <c r="Z25" s="13">
        <v>394147</v>
      </c>
      <c r="AA25" s="13">
        <v>394147</v>
      </c>
      <c r="AB25" s="13">
        <f t="shared" si="10"/>
        <v>100</v>
      </c>
      <c r="AC25" s="13"/>
      <c r="AD25" s="13"/>
      <c r="AE25" s="13"/>
      <c r="AF25" s="13"/>
      <c r="AG25" s="13"/>
      <c r="AH25" s="13"/>
      <c r="AI25" s="13">
        <v>46400</v>
      </c>
      <c r="AJ25" s="13">
        <v>46400</v>
      </c>
      <c r="AK25" s="13">
        <f t="shared" si="11"/>
        <v>100</v>
      </c>
      <c r="AL25" s="13"/>
      <c r="AM25" s="13"/>
      <c r="AN25" s="13">
        <f t="shared" si="12"/>
        <v>0</v>
      </c>
      <c r="AO25" s="13"/>
      <c r="AP25" s="13"/>
      <c r="AQ25" s="13"/>
      <c r="AR25" s="13">
        <v>63000</v>
      </c>
      <c r="AS25" s="13">
        <v>63000</v>
      </c>
      <c r="AT25" s="13">
        <f t="shared" si="29"/>
        <v>100</v>
      </c>
      <c r="AU25" s="13"/>
      <c r="AV25" s="13"/>
      <c r="AW25" s="13"/>
      <c r="AX25" s="29">
        <v>14006</v>
      </c>
      <c r="AY25" s="29">
        <v>14006</v>
      </c>
      <c r="AZ25" s="27">
        <f t="shared" si="14"/>
        <v>100</v>
      </c>
      <c r="BA25" s="13"/>
      <c r="BB25" s="13"/>
      <c r="BC25" s="13"/>
      <c r="BD25" s="16">
        <v>114416.52</v>
      </c>
      <c r="BE25" s="16">
        <v>114416.52</v>
      </c>
      <c r="BF25" s="27">
        <f t="shared" si="28"/>
        <v>100</v>
      </c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>
        <f t="shared" si="26"/>
        <v>0</v>
      </c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8">
        <f t="shared" si="16"/>
        <v>4805802.039999999</v>
      </c>
      <c r="CO25" s="18">
        <f t="shared" si="17"/>
        <v>4805802.039999999</v>
      </c>
      <c r="CP25" s="28">
        <f t="shared" si="18"/>
        <v>100</v>
      </c>
      <c r="CQ25" s="13">
        <v>76700</v>
      </c>
      <c r="CR25" s="13">
        <v>76700</v>
      </c>
      <c r="CS25" s="13">
        <f t="shared" si="27"/>
        <v>100</v>
      </c>
      <c r="CT25" s="13">
        <v>62500</v>
      </c>
      <c r="CU25" s="13">
        <v>62500</v>
      </c>
      <c r="CV25" s="13">
        <f t="shared" si="19"/>
        <v>100</v>
      </c>
      <c r="CW25" s="13"/>
      <c r="CX25" s="13"/>
      <c r="CY25" s="13"/>
      <c r="CZ25" s="13"/>
      <c r="DA25" s="13"/>
      <c r="DB25" s="13"/>
      <c r="DC25" s="6">
        <f t="shared" si="20"/>
        <v>139200</v>
      </c>
      <c r="DD25" s="6">
        <f t="shared" si="21"/>
        <v>139200</v>
      </c>
      <c r="DE25" s="6">
        <f t="shared" si="22"/>
        <v>100</v>
      </c>
      <c r="DF25" s="18">
        <f t="shared" si="1"/>
        <v>5204902.039999999</v>
      </c>
      <c r="DG25" s="18">
        <f t="shared" si="1"/>
        <v>5204902.039999999</v>
      </c>
      <c r="DH25" s="32">
        <f t="shared" si="23"/>
        <v>100</v>
      </c>
    </row>
    <row r="26" spans="1:112" ht="15" customHeight="1">
      <c r="A26" s="3" t="s">
        <v>11</v>
      </c>
      <c r="B26" s="13"/>
      <c r="C26" s="13"/>
      <c r="D26" s="13"/>
      <c r="E26" s="13"/>
      <c r="F26" s="13"/>
      <c r="G26" s="13"/>
      <c r="H26" s="13"/>
      <c r="I26" s="13"/>
      <c r="J26" s="13"/>
      <c r="K26" s="15">
        <f t="shared" si="3"/>
        <v>0</v>
      </c>
      <c r="L26" s="15">
        <f t="shared" si="4"/>
        <v>0</v>
      </c>
      <c r="M26" s="15"/>
      <c r="N26" s="4">
        <v>617800</v>
      </c>
      <c r="O26" s="4">
        <v>617800</v>
      </c>
      <c r="P26" s="4">
        <f t="shared" si="6"/>
        <v>100</v>
      </c>
      <c r="Q26" s="13">
        <v>6568</v>
      </c>
      <c r="R26" s="13">
        <v>6568</v>
      </c>
      <c r="S26" s="13">
        <f>R26/Q26*100</f>
        <v>100</v>
      </c>
      <c r="T26" s="16">
        <v>6000</v>
      </c>
      <c r="U26" s="16">
        <v>6000</v>
      </c>
      <c r="V26" s="27">
        <f t="shared" si="8"/>
        <v>100</v>
      </c>
      <c r="W26" s="13">
        <v>17099</v>
      </c>
      <c r="X26" s="13">
        <v>17099</v>
      </c>
      <c r="Y26" s="13">
        <f t="shared" si="9"/>
        <v>100</v>
      </c>
      <c r="Z26" s="13">
        <v>308400</v>
      </c>
      <c r="AA26" s="13">
        <v>308400</v>
      </c>
      <c r="AB26" s="13">
        <f t="shared" si="10"/>
        <v>100</v>
      </c>
      <c r="AC26" s="13"/>
      <c r="AD26" s="13"/>
      <c r="AE26" s="13"/>
      <c r="AF26" s="13"/>
      <c r="AG26" s="13"/>
      <c r="AH26" s="13"/>
      <c r="AI26" s="13">
        <v>46400</v>
      </c>
      <c r="AJ26" s="13">
        <v>46400</v>
      </c>
      <c r="AK26" s="13">
        <f t="shared" si="11"/>
        <v>100</v>
      </c>
      <c r="AL26" s="13"/>
      <c r="AM26" s="13"/>
      <c r="AN26" s="13">
        <f t="shared" si="12"/>
        <v>0</v>
      </c>
      <c r="AO26" s="13"/>
      <c r="AP26" s="13"/>
      <c r="AQ26" s="13"/>
      <c r="AR26" s="13">
        <v>63000</v>
      </c>
      <c r="AS26" s="13">
        <v>63000</v>
      </c>
      <c r="AT26" s="13">
        <f t="shared" si="29"/>
        <v>100</v>
      </c>
      <c r="AU26" s="13"/>
      <c r="AV26" s="13"/>
      <c r="AW26" s="13"/>
      <c r="AX26" s="29">
        <v>1493</v>
      </c>
      <c r="AY26" s="29">
        <v>1493</v>
      </c>
      <c r="AZ26" s="27">
        <f t="shared" si="14"/>
        <v>100</v>
      </c>
      <c r="BA26" s="13"/>
      <c r="BB26" s="13"/>
      <c r="BC26" s="13"/>
      <c r="BD26" s="16"/>
      <c r="BE26" s="16"/>
      <c r="BF26" s="27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>
        <f t="shared" si="26"/>
        <v>0</v>
      </c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8">
        <f t="shared" si="16"/>
        <v>1066760</v>
      </c>
      <c r="CO26" s="18">
        <f t="shared" si="17"/>
        <v>1066760</v>
      </c>
      <c r="CP26" s="28">
        <f t="shared" si="18"/>
        <v>100</v>
      </c>
      <c r="CQ26" s="13">
        <v>76700</v>
      </c>
      <c r="CR26" s="13">
        <v>76700</v>
      </c>
      <c r="CS26" s="13">
        <f t="shared" si="27"/>
        <v>100</v>
      </c>
      <c r="CT26" s="13">
        <v>62500</v>
      </c>
      <c r="CU26" s="13">
        <v>62500</v>
      </c>
      <c r="CV26" s="13">
        <f t="shared" si="19"/>
        <v>100</v>
      </c>
      <c r="CW26" s="13"/>
      <c r="CX26" s="13"/>
      <c r="CY26" s="13"/>
      <c r="CZ26" s="13"/>
      <c r="DA26" s="13"/>
      <c r="DB26" s="13"/>
      <c r="DC26" s="6">
        <f t="shared" si="20"/>
        <v>139200</v>
      </c>
      <c r="DD26" s="6">
        <f t="shared" si="21"/>
        <v>139200</v>
      </c>
      <c r="DE26" s="6">
        <f t="shared" si="22"/>
        <v>100</v>
      </c>
      <c r="DF26" s="18">
        <f t="shared" si="1"/>
        <v>1205960</v>
      </c>
      <c r="DG26" s="18">
        <f t="shared" si="1"/>
        <v>1205960</v>
      </c>
      <c r="DH26" s="32">
        <f t="shared" si="23"/>
        <v>100</v>
      </c>
    </row>
    <row r="27" spans="1:112" ht="15" customHeight="1">
      <c r="A27" s="3" t="s">
        <v>12</v>
      </c>
      <c r="B27" s="13"/>
      <c r="C27" s="13"/>
      <c r="D27" s="13"/>
      <c r="E27" s="13"/>
      <c r="F27" s="13"/>
      <c r="G27" s="13"/>
      <c r="H27" s="13"/>
      <c r="I27" s="13"/>
      <c r="J27" s="13"/>
      <c r="K27" s="15">
        <f t="shared" si="3"/>
        <v>0</v>
      </c>
      <c r="L27" s="15">
        <f t="shared" si="4"/>
        <v>0</v>
      </c>
      <c r="M27" s="15"/>
      <c r="N27" s="4">
        <v>1736260</v>
      </c>
      <c r="O27" s="4">
        <v>1736260</v>
      </c>
      <c r="P27" s="4">
        <f t="shared" si="6"/>
        <v>100</v>
      </c>
      <c r="Q27" s="13">
        <v>5715</v>
      </c>
      <c r="R27" s="13">
        <v>5715</v>
      </c>
      <c r="S27" s="13">
        <f>R27/Q27*100</f>
        <v>100</v>
      </c>
      <c r="T27" s="16">
        <v>10583.48</v>
      </c>
      <c r="U27" s="16">
        <v>10583.48</v>
      </c>
      <c r="V27" s="27">
        <f t="shared" si="8"/>
        <v>100</v>
      </c>
      <c r="W27" s="13">
        <v>12229</v>
      </c>
      <c r="X27" s="13">
        <v>12229</v>
      </c>
      <c r="Y27" s="13">
        <f t="shared" si="9"/>
        <v>100</v>
      </c>
      <c r="Z27" s="13">
        <v>380000</v>
      </c>
      <c r="AA27" s="13">
        <v>380000</v>
      </c>
      <c r="AB27" s="13">
        <f t="shared" si="10"/>
        <v>100</v>
      </c>
      <c r="AC27" s="13"/>
      <c r="AD27" s="13"/>
      <c r="AE27" s="13"/>
      <c r="AF27" s="13"/>
      <c r="AG27" s="13"/>
      <c r="AH27" s="13"/>
      <c r="AI27" s="13">
        <v>46400</v>
      </c>
      <c r="AJ27" s="13">
        <v>46400</v>
      </c>
      <c r="AK27" s="13">
        <f t="shared" si="11"/>
        <v>100</v>
      </c>
      <c r="AL27" s="13"/>
      <c r="AM27" s="13"/>
      <c r="AN27" s="13">
        <f t="shared" si="12"/>
        <v>0</v>
      </c>
      <c r="AO27" s="13"/>
      <c r="AP27" s="13"/>
      <c r="AQ27" s="13"/>
      <c r="AR27" s="13">
        <v>63000</v>
      </c>
      <c r="AS27" s="13">
        <v>63000</v>
      </c>
      <c r="AT27" s="13">
        <f t="shared" si="29"/>
        <v>100</v>
      </c>
      <c r="AU27" s="13"/>
      <c r="AV27" s="13"/>
      <c r="AW27" s="13"/>
      <c r="AX27" s="29">
        <v>3526</v>
      </c>
      <c r="AY27" s="29">
        <v>3526</v>
      </c>
      <c r="AZ27" s="27">
        <f t="shared" si="14"/>
        <v>100</v>
      </c>
      <c r="BA27" s="13"/>
      <c r="BB27" s="13"/>
      <c r="BC27" s="13"/>
      <c r="BD27" s="16">
        <v>10583.48</v>
      </c>
      <c r="BE27" s="16">
        <v>10583.48</v>
      </c>
      <c r="BF27" s="27">
        <f t="shared" si="28"/>
        <v>100</v>
      </c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>
        <f t="shared" si="26"/>
        <v>0</v>
      </c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8">
        <f t="shared" si="16"/>
        <v>2268296.96</v>
      </c>
      <c r="CO27" s="18">
        <f t="shared" si="17"/>
        <v>2268296.96</v>
      </c>
      <c r="CP27" s="28">
        <f t="shared" si="18"/>
        <v>100</v>
      </c>
      <c r="CQ27" s="13">
        <v>76700</v>
      </c>
      <c r="CR27" s="13">
        <v>76700</v>
      </c>
      <c r="CS27" s="13">
        <f t="shared" si="27"/>
        <v>100</v>
      </c>
      <c r="CT27" s="13">
        <v>62500</v>
      </c>
      <c r="CU27" s="13">
        <v>62500</v>
      </c>
      <c r="CV27" s="13">
        <f t="shared" si="19"/>
        <v>100</v>
      </c>
      <c r="CW27" s="13"/>
      <c r="CX27" s="13"/>
      <c r="CY27" s="13"/>
      <c r="CZ27" s="13"/>
      <c r="DA27" s="13"/>
      <c r="DB27" s="13"/>
      <c r="DC27" s="6">
        <f t="shared" si="20"/>
        <v>139200</v>
      </c>
      <c r="DD27" s="6">
        <f t="shared" si="21"/>
        <v>139200</v>
      </c>
      <c r="DE27" s="6">
        <f t="shared" si="22"/>
        <v>100</v>
      </c>
      <c r="DF27" s="18">
        <f t="shared" si="1"/>
        <v>2407496.96</v>
      </c>
      <c r="DG27" s="18">
        <f t="shared" si="1"/>
        <v>2407496.96</v>
      </c>
      <c r="DH27" s="32">
        <f t="shared" si="23"/>
        <v>100</v>
      </c>
    </row>
    <row r="28" spans="1:112" ht="15" customHeight="1">
      <c r="A28" s="3" t="s">
        <v>13</v>
      </c>
      <c r="B28" s="13"/>
      <c r="C28" s="13"/>
      <c r="D28" s="13"/>
      <c r="E28" s="13"/>
      <c r="F28" s="13"/>
      <c r="G28" s="13"/>
      <c r="H28" s="13"/>
      <c r="I28" s="13"/>
      <c r="J28" s="13"/>
      <c r="K28" s="15">
        <f t="shared" si="3"/>
        <v>0</v>
      </c>
      <c r="L28" s="15">
        <f t="shared" si="4"/>
        <v>0</v>
      </c>
      <c r="M28" s="15"/>
      <c r="N28" s="4">
        <v>318910</v>
      </c>
      <c r="O28" s="4">
        <v>318910</v>
      </c>
      <c r="P28" s="4">
        <f t="shared" si="6"/>
        <v>100</v>
      </c>
      <c r="Q28" s="13"/>
      <c r="R28" s="13"/>
      <c r="S28" s="13"/>
      <c r="T28" s="16">
        <v>3000</v>
      </c>
      <c r="U28" s="16">
        <v>3000</v>
      </c>
      <c r="V28" s="27">
        <f t="shared" si="8"/>
        <v>100</v>
      </c>
      <c r="W28" s="13">
        <v>0</v>
      </c>
      <c r="X28" s="13"/>
      <c r="Y28" s="13"/>
      <c r="Z28" s="13">
        <v>0</v>
      </c>
      <c r="AA28" s="13"/>
      <c r="AB28" s="13">
        <f>SUM(Z28:AA28)</f>
        <v>0</v>
      </c>
      <c r="AC28" s="13"/>
      <c r="AD28" s="13"/>
      <c r="AE28" s="13"/>
      <c r="AF28" s="13"/>
      <c r="AG28" s="13"/>
      <c r="AH28" s="13"/>
      <c r="AI28" s="13">
        <v>46400</v>
      </c>
      <c r="AJ28" s="13">
        <v>46400</v>
      </c>
      <c r="AK28" s="13">
        <f t="shared" si="11"/>
        <v>100</v>
      </c>
      <c r="AL28" s="13"/>
      <c r="AM28" s="13"/>
      <c r="AN28" s="13">
        <f t="shared" si="12"/>
        <v>0</v>
      </c>
      <c r="AO28" s="13"/>
      <c r="AP28" s="13"/>
      <c r="AQ28" s="13"/>
      <c r="AR28" s="13"/>
      <c r="AS28" s="13"/>
      <c r="AT28" s="13"/>
      <c r="AU28" s="13"/>
      <c r="AV28" s="13"/>
      <c r="AW28" s="13"/>
      <c r="AX28" s="29">
        <v>2607</v>
      </c>
      <c r="AY28" s="29">
        <v>2607</v>
      </c>
      <c r="AZ28" s="27">
        <f t="shared" si="14"/>
        <v>100</v>
      </c>
      <c r="BA28" s="13"/>
      <c r="BB28" s="13"/>
      <c r="BC28" s="13"/>
      <c r="BD28" s="16"/>
      <c r="BE28" s="16"/>
      <c r="BF28" s="27">
        <f>SUM(BD28:BE28)</f>
        <v>0</v>
      </c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>
        <f t="shared" si="26"/>
        <v>0</v>
      </c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8">
        <f t="shared" si="16"/>
        <v>370917</v>
      </c>
      <c r="CO28" s="18">
        <f t="shared" si="17"/>
        <v>370917</v>
      </c>
      <c r="CP28" s="28">
        <f t="shared" si="18"/>
        <v>100</v>
      </c>
      <c r="CQ28" s="13">
        <v>76700</v>
      </c>
      <c r="CR28" s="13">
        <v>76700</v>
      </c>
      <c r="CS28" s="13">
        <f t="shared" si="27"/>
        <v>100</v>
      </c>
      <c r="CT28" s="13">
        <v>62500</v>
      </c>
      <c r="CU28" s="13">
        <v>62500</v>
      </c>
      <c r="CV28" s="13">
        <f t="shared" si="19"/>
        <v>100</v>
      </c>
      <c r="CW28" s="13"/>
      <c r="CX28" s="13"/>
      <c r="CY28" s="13"/>
      <c r="CZ28" s="13"/>
      <c r="DA28" s="13"/>
      <c r="DB28" s="13"/>
      <c r="DC28" s="6">
        <f t="shared" si="20"/>
        <v>139200</v>
      </c>
      <c r="DD28" s="6">
        <f t="shared" si="21"/>
        <v>139200</v>
      </c>
      <c r="DE28" s="6">
        <f t="shared" si="22"/>
        <v>100</v>
      </c>
      <c r="DF28" s="18">
        <f t="shared" si="1"/>
        <v>510117</v>
      </c>
      <c r="DG28" s="18">
        <f t="shared" si="1"/>
        <v>510117</v>
      </c>
      <c r="DH28" s="32">
        <f t="shared" si="23"/>
        <v>100</v>
      </c>
    </row>
    <row r="29" spans="1:112" ht="15" customHeight="1">
      <c r="A29" s="3" t="s">
        <v>14</v>
      </c>
      <c r="B29" s="13"/>
      <c r="C29" s="13"/>
      <c r="D29" s="13"/>
      <c r="E29" s="13"/>
      <c r="F29" s="13"/>
      <c r="G29" s="13"/>
      <c r="H29" s="13"/>
      <c r="I29" s="13"/>
      <c r="J29" s="13"/>
      <c r="K29" s="15">
        <f t="shared" si="3"/>
        <v>0</v>
      </c>
      <c r="L29" s="15">
        <f t="shared" si="4"/>
        <v>0</v>
      </c>
      <c r="M29" s="15"/>
      <c r="N29" s="4">
        <v>1538830</v>
      </c>
      <c r="O29" s="4">
        <v>1538830</v>
      </c>
      <c r="P29" s="4">
        <f t="shared" si="6"/>
        <v>100</v>
      </c>
      <c r="Q29" s="13"/>
      <c r="R29" s="13"/>
      <c r="S29" s="13"/>
      <c r="T29" s="16"/>
      <c r="U29" s="16"/>
      <c r="V29" s="16"/>
      <c r="W29" s="13">
        <v>0</v>
      </c>
      <c r="X29" s="13"/>
      <c r="Y29" s="13"/>
      <c r="Z29" s="13">
        <v>0</v>
      </c>
      <c r="AA29" s="13"/>
      <c r="AB29" s="13">
        <f>SUM(Z29:AA29)</f>
        <v>0</v>
      </c>
      <c r="AC29" s="13"/>
      <c r="AD29" s="13"/>
      <c r="AE29" s="13"/>
      <c r="AF29" s="13"/>
      <c r="AG29" s="13"/>
      <c r="AH29" s="13"/>
      <c r="AI29" s="13">
        <v>46400</v>
      </c>
      <c r="AJ29" s="13">
        <v>46400</v>
      </c>
      <c r="AK29" s="13">
        <f t="shared" si="11"/>
        <v>100</v>
      </c>
      <c r="AL29" s="13"/>
      <c r="AM29" s="13"/>
      <c r="AN29" s="13">
        <f t="shared" si="12"/>
        <v>0</v>
      </c>
      <c r="AO29" s="13"/>
      <c r="AP29" s="13"/>
      <c r="AQ29" s="13"/>
      <c r="AR29" s="13">
        <v>63000</v>
      </c>
      <c r="AS29" s="13">
        <v>63000</v>
      </c>
      <c r="AT29" s="13">
        <f t="shared" si="29"/>
        <v>100</v>
      </c>
      <c r="AU29" s="13"/>
      <c r="AV29" s="13"/>
      <c r="AW29" s="13"/>
      <c r="AX29" s="29">
        <v>133</v>
      </c>
      <c r="AY29" s="29">
        <v>133</v>
      </c>
      <c r="AZ29" s="27">
        <f t="shared" si="14"/>
        <v>100</v>
      </c>
      <c r="BA29" s="13"/>
      <c r="BB29" s="13"/>
      <c r="BC29" s="13"/>
      <c r="BD29" s="16"/>
      <c r="BE29" s="16"/>
      <c r="BF29" s="27">
        <f>SUM(BD29:BE29)</f>
        <v>0</v>
      </c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>
        <f t="shared" si="26"/>
        <v>0</v>
      </c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8">
        <f t="shared" si="16"/>
        <v>1648363</v>
      </c>
      <c r="CO29" s="18">
        <f t="shared" si="17"/>
        <v>1648363</v>
      </c>
      <c r="CP29" s="28">
        <f t="shared" si="18"/>
        <v>100</v>
      </c>
      <c r="CQ29" s="13">
        <v>76700</v>
      </c>
      <c r="CR29" s="13">
        <v>76700</v>
      </c>
      <c r="CS29" s="13">
        <f t="shared" si="27"/>
        <v>100</v>
      </c>
      <c r="CT29" s="13">
        <v>62500</v>
      </c>
      <c r="CU29" s="13">
        <v>62500</v>
      </c>
      <c r="CV29" s="13">
        <f t="shared" si="19"/>
        <v>100</v>
      </c>
      <c r="CW29" s="13"/>
      <c r="CX29" s="13"/>
      <c r="CY29" s="13"/>
      <c r="CZ29" s="13"/>
      <c r="DA29" s="13"/>
      <c r="DB29" s="13"/>
      <c r="DC29" s="6">
        <f t="shared" si="20"/>
        <v>139200</v>
      </c>
      <c r="DD29" s="6">
        <f t="shared" si="21"/>
        <v>139200</v>
      </c>
      <c r="DE29" s="6">
        <f t="shared" si="22"/>
        <v>100</v>
      </c>
      <c r="DF29" s="18">
        <f t="shared" si="1"/>
        <v>1787563</v>
      </c>
      <c r="DG29" s="18">
        <f t="shared" si="1"/>
        <v>1787563</v>
      </c>
      <c r="DH29" s="32">
        <f t="shared" si="23"/>
        <v>100</v>
      </c>
    </row>
    <row r="30" spans="1:112" s="26" customFormat="1" ht="15" customHeight="1">
      <c r="A30" s="5" t="s">
        <v>16</v>
      </c>
      <c r="B30" s="6">
        <f>SUM(B16:B29)</f>
        <v>3414800</v>
      </c>
      <c r="C30" s="6">
        <f>SUM(C16:C29)</f>
        <v>3414800</v>
      </c>
      <c r="D30" s="25">
        <f t="shared" si="24"/>
        <v>100</v>
      </c>
      <c r="E30" s="6">
        <f>SUM(E16:E29)</f>
        <v>2519400</v>
      </c>
      <c r="F30" s="6">
        <f>SUM(F16:F29)</f>
        <v>2519400</v>
      </c>
      <c r="G30" s="15">
        <f t="shared" si="25"/>
        <v>100</v>
      </c>
      <c r="H30" s="6">
        <f>SUM(H16:H29)</f>
        <v>1516600</v>
      </c>
      <c r="I30" s="6">
        <f>SUM(I16:I29)</f>
        <v>1516600</v>
      </c>
      <c r="J30" s="6">
        <f>I30/H30*100</f>
        <v>100</v>
      </c>
      <c r="K30" s="6">
        <f>SUM(K16:K29)</f>
        <v>7450800</v>
      </c>
      <c r="L30" s="6">
        <f>SUM(L16:L29)</f>
        <v>7450800</v>
      </c>
      <c r="M30" s="6">
        <f>L30/K30*100</f>
        <v>100</v>
      </c>
      <c r="N30" s="6">
        <f>SUM(N16:N29)</f>
        <v>35740920</v>
      </c>
      <c r="O30" s="6">
        <f>SUM(O16:O29)</f>
        <v>35740920</v>
      </c>
      <c r="P30" s="6">
        <f>O30/N30*100</f>
        <v>100</v>
      </c>
      <c r="Q30" s="6">
        <f>SUM(Q16:Q29)</f>
        <v>82300</v>
      </c>
      <c r="R30" s="6">
        <f>SUM(R16:R29)</f>
        <v>82300</v>
      </c>
      <c r="S30" s="6">
        <f>R30/Q30*100</f>
        <v>100</v>
      </c>
      <c r="T30" s="18">
        <f>SUM(T16:T29)</f>
        <v>544000</v>
      </c>
      <c r="U30" s="18">
        <f>SUM(U16:U29)</f>
        <v>544000</v>
      </c>
      <c r="V30" s="28">
        <f>U30/T30*100</f>
        <v>100</v>
      </c>
      <c r="W30" s="6">
        <f>SUM(W16:W29)</f>
        <v>306492</v>
      </c>
      <c r="X30" s="6">
        <f>SUM(X16:X29)</f>
        <v>306492</v>
      </c>
      <c r="Y30" s="6">
        <f>X30/W30*100</f>
        <v>100</v>
      </c>
      <c r="Z30" s="6">
        <f>SUM(Z16:Z29)</f>
        <v>6833724</v>
      </c>
      <c r="AA30" s="6">
        <f>SUM(AA16:AA29)</f>
        <v>6833724</v>
      </c>
      <c r="AB30" s="6">
        <f>AA30/Z30*100</f>
        <v>100</v>
      </c>
      <c r="AC30" s="6">
        <f>SUM(AC16:AC29)</f>
        <v>1993500</v>
      </c>
      <c r="AD30" s="6">
        <f>SUM(AD16:AD29)</f>
        <v>1993500</v>
      </c>
      <c r="AE30" s="6">
        <f>AD30/AC30*100</f>
        <v>100</v>
      </c>
      <c r="AF30" s="6">
        <f>SUM(AF16:AF29)</f>
        <v>6647900</v>
      </c>
      <c r="AG30" s="6">
        <f>SUM(AG16:AG29)</f>
        <v>6647900</v>
      </c>
      <c r="AH30" s="6">
        <f>AG30/AF30*100</f>
        <v>100</v>
      </c>
      <c r="AI30" s="6">
        <f>SUM(AI16:AI29)</f>
        <v>649600</v>
      </c>
      <c r="AJ30" s="6">
        <f>SUM(AJ16:AJ29)</f>
        <v>649600</v>
      </c>
      <c r="AK30" s="6">
        <f>AJ30/AI30*100</f>
        <v>100</v>
      </c>
      <c r="AL30" s="15">
        <f>SUM(AL16:AL29)</f>
        <v>124000</v>
      </c>
      <c r="AM30" s="15">
        <f>SUM(AM16:AM29)</f>
        <v>124000</v>
      </c>
      <c r="AN30" s="15">
        <f>AM30/AL30*100</f>
        <v>100</v>
      </c>
      <c r="AO30" s="15">
        <f>SUM(AO16:AO29)</f>
        <v>150000</v>
      </c>
      <c r="AP30" s="15">
        <f>SUM(AP16:AP29)</f>
        <v>150000</v>
      </c>
      <c r="AQ30" s="15">
        <f>AP30/AO30*100</f>
        <v>100</v>
      </c>
      <c r="AR30" s="15">
        <f>SUM(AR16:AR29)</f>
        <v>441000</v>
      </c>
      <c r="AS30" s="15">
        <f>SUM(AS16:AS29)</f>
        <v>441000</v>
      </c>
      <c r="AT30" s="15">
        <f>AS30/AR30*100</f>
        <v>100</v>
      </c>
      <c r="AU30" s="15">
        <f>SUM(AU16:AU29)</f>
        <v>26000</v>
      </c>
      <c r="AV30" s="15">
        <f>SUM(AV16:AV29)</f>
        <v>26000</v>
      </c>
      <c r="AW30" s="15">
        <f>AV30/AU30*100</f>
        <v>100</v>
      </c>
      <c r="AX30" s="30">
        <f>SUM(AX16:AX29)</f>
        <v>378714.83</v>
      </c>
      <c r="AY30" s="30">
        <f>SUM(AY16:AY29)</f>
        <v>378714.83</v>
      </c>
      <c r="AZ30" s="31">
        <f>AY30/AX30*100</f>
        <v>100</v>
      </c>
      <c r="BA30" s="15">
        <f>SUM(BA16:BA29)</f>
        <v>250000</v>
      </c>
      <c r="BB30" s="15">
        <f>SUM(BB16:BB29)</f>
        <v>250000</v>
      </c>
      <c r="BC30" s="15">
        <f>BB30/BA30*100</f>
        <v>100</v>
      </c>
      <c r="BD30" s="17">
        <f>SUM(BD16:BD29)</f>
        <v>220000.00000000003</v>
      </c>
      <c r="BE30" s="17">
        <f>SUM(BE16:BE29)</f>
        <v>220000.00000000003</v>
      </c>
      <c r="BF30" s="31">
        <f>BE30/BD30*100</f>
        <v>100</v>
      </c>
      <c r="BG30" s="15">
        <f>SUM(BG16:BG29)</f>
        <v>449500</v>
      </c>
      <c r="BH30" s="15">
        <f>SUM(BH16:BH29)</f>
        <v>449500</v>
      </c>
      <c r="BI30" s="15">
        <f>BH30/BG30*100</f>
        <v>100</v>
      </c>
      <c r="BJ30" s="15">
        <f>SUM(BJ16:BJ29)</f>
        <v>160000</v>
      </c>
      <c r="BK30" s="15">
        <f>SUM(BK16:BK29)</f>
        <v>160000</v>
      </c>
      <c r="BL30" s="15">
        <f>BK30/BJ30*100</f>
        <v>100</v>
      </c>
      <c r="BM30" s="15">
        <f>SUM(BM16:BM29)</f>
        <v>100000</v>
      </c>
      <c r="BN30" s="15">
        <f>SUM(BN16:BN29)</f>
        <v>100000</v>
      </c>
      <c r="BO30" s="15">
        <f>BN30/BM30*100</f>
        <v>100</v>
      </c>
      <c r="BP30" s="15">
        <f>SUM(BP16:BP29)</f>
        <v>20000</v>
      </c>
      <c r="BQ30" s="15">
        <f>SUM(BQ16:BQ29)</f>
        <v>20000</v>
      </c>
      <c r="BR30" s="15">
        <f>BQ30/BP30*100</f>
        <v>100</v>
      </c>
      <c r="BS30" s="15">
        <f aca="true" t="shared" si="30" ref="BS30:CO30">SUM(BS16:BS29)</f>
        <v>153000</v>
      </c>
      <c r="BT30" s="15">
        <f t="shared" si="30"/>
        <v>153000</v>
      </c>
      <c r="BU30" s="15">
        <f>BT30/BS30*100</f>
        <v>100</v>
      </c>
      <c r="BV30" s="15">
        <f t="shared" si="30"/>
        <v>11800</v>
      </c>
      <c r="BW30" s="15">
        <f t="shared" si="30"/>
        <v>11800</v>
      </c>
      <c r="BX30" s="15">
        <f>BW30/BV30*100</f>
        <v>100</v>
      </c>
      <c r="BY30" s="17">
        <f t="shared" si="30"/>
        <v>64057170.08</v>
      </c>
      <c r="BZ30" s="17">
        <f t="shared" si="30"/>
        <v>19217151.02</v>
      </c>
      <c r="CA30" s="31">
        <f>BZ30/BY30*100</f>
        <v>29.999999993755576</v>
      </c>
      <c r="CB30" s="17">
        <f t="shared" si="30"/>
        <v>9000733.75</v>
      </c>
      <c r="CC30" s="17">
        <f t="shared" si="30"/>
        <v>9000733.75</v>
      </c>
      <c r="CD30" s="31">
        <f>CC30/CB30*100</f>
        <v>100</v>
      </c>
      <c r="CE30" s="17">
        <f t="shared" si="30"/>
        <v>30000</v>
      </c>
      <c r="CF30" s="17">
        <f t="shared" si="30"/>
        <v>30000</v>
      </c>
      <c r="CG30" s="31">
        <f>CF30/CE30*100</f>
        <v>100</v>
      </c>
      <c r="CH30" s="17">
        <f t="shared" si="30"/>
        <v>40000</v>
      </c>
      <c r="CI30" s="17">
        <f t="shared" si="30"/>
        <v>40000</v>
      </c>
      <c r="CJ30" s="31">
        <f>CI30/CH30*100</f>
        <v>100</v>
      </c>
      <c r="CK30" s="17">
        <f t="shared" si="30"/>
        <v>80000</v>
      </c>
      <c r="CL30" s="17">
        <f t="shared" si="30"/>
        <v>80000</v>
      </c>
      <c r="CM30" s="31">
        <f>CL30/CK30*100</f>
        <v>100</v>
      </c>
      <c r="CN30" s="17">
        <f t="shared" si="30"/>
        <v>128490354.65999998</v>
      </c>
      <c r="CO30" s="17">
        <f t="shared" si="30"/>
        <v>83650335.59999998</v>
      </c>
      <c r="CP30" s="31">
        <f>CO30/CN30*100</f>
        <v>65.10242408572086</v>
      </c>
      <c r="CQ30" s="6">
        <f>SUM(CQ16:CQ29)</f>
        <v>1224300</v>
      </c>
      <c r="CR30" s="6">
        <f>SUM(CR16:CR29)</f>
        <v>1224300</v>
      </c>
      <c r="CS30" s="6">
        <f>CR30/CQ30*100</f>
        <v>100</v>
      </c>
      <c r="CT30" s="6">
        <f>SUM(CT16:CT29)</f>
        <v>900000</v>
      </c>
      <c r="CU30" s="6">
        <f>SUM(CU16:CU29)</f>
        <v>900000</v>
      </c>
      <c r="CV30" s="6">
        <f>CU30/CT30*100</f>
        <v>100</v>
      </c>
      <c r="CW30" s="6">
        <f>SUM(CW16:CW29)</f>
        <v>349600</v>
      </c>
      <c r="CX30" s="6">
        <f>SUM(CX16:CX29)</f>
        <v>349600</v>
      </c>
      <c r="CY30" s="6">
        <f>CX30/CW30*100</f>
        <v>100</v>
      </c>
      <c r="CZ30" s="6">
        <f>SUM(CZ16:CZ29)</f>
        <v>3105400</v>
      </c>
      <c r="DA30" s="6">
        <f>SUM(DA16:DA29)</f>
        <v>3105400</v>
      </c>
      <c r="DB30" s="6">
        <f>DA30/CZ30*100</f>
        <v>100</v>
      </c>
      <c r="DC30" s="6">
        <f t="shared" si="20"/>
        <v>5579300</v>
      </c>
      <c r="DD30" s="6">
        <f t="shared" si="21"/>
        <v>5579300</v>
      </c>
      <c r="DE30" s="6">
        <f t="shared" si="22"/>
        <v>100</v>
      </c>
      <c r="DF30" s="18">
        <f>SUM(DF16:DF29)</f>
        <v>141520454.66</v>
      </c>
      <c r="DG30" s="18">
        <f>SUM(DG16:DG29)</f>
        <v>96680435.59999998</v>
      </c>
      <c r="DH30" s="34">
        <f t="shared" si="23"/>
        <v>68.31552077208397</v>
      </c>
    </row>
  </sheetData>
  <sheetProtection/>
  <mergeCells count="39">
    <mergeCell ref="A13:A14"/>
    <mergeCell ref="K13:M13"/>
    <mergeCell ref="Z13:AB13"/>
    <mergeCell ref="N13:P13"/>
    <mergeCell ref="Q13:S13"/>
    <mergeCell ref="W13:Y13"/>
    <mergeCell ref="T13:V13"/>
    <mergeCell ref="B11:EW11"/>
    <mergeCell ref="B13:D13"/>
    <mergeCell ref="E13:G13"/>
    <mergeCell ref="H13:J13"/>
    <mergeCell ref="AC13:AE13"/>
    <mergeCell ref="BS13:BU13"/>
    <mergeCell ref="BD13:BF13"/>
    <mergeCell ref="AR13:AT13"/>
    <mergeCell ref="BA13:BC13"/>
    <mergeCell ref="BG13:BI13"/>
    <mergeCell ref="BJ13:BL13"/>
    <mergeCell ref="BM13:BO13"/>
    <mergeCell ref="AF13:AH13"/>
    <mergeCell ref="AI13:AK13"/>
    <mergeCell ref="AO13:AQ13"/>
    <mergeCell ref="AU13:AW13"/>
    <mergeCell ref="AX13:AZ13"/>
    <mergeCell ref="AL13:AN13"/>
    <mergeCell ref="CE13:CG13"/>
    <mergeCell ref="CH13:CJ13"/>
    <mergeCell ref="CK13:CM13"/>
    <mergeCell ref="CN13:CP13"/>
    <mergeCell ref="BP13:BR13"/>
    <mergeCell ref="BV13:BX13"/>
    <mergeCell ref="BY13:CA13"/>
    <mergeCell ref="CB13:CD13"/>
    <mergeCell ref="DC13:DE13"/>
    <mergeCell ref="DF13:DH13"/>
    <mergeCell ref="CQ13:CS13"/>
    <mergeCell ref="CT13:CV13"/>
    <mergeCell ref="CW13:CY13"/>
    <mergeCell ref="CZ13:DB1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42" r:id="rId1"/>
  <colBreaks count="2" manualBreakCount="2">
    <brk id="76" max="29" man="1"/>
    <brk id="9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2014-03-11T07:51:08Z</cp:lastPrinted>
  <dcterms:created xsi:type="dcterms:W3CDTF">1996-10-08T23:32:33Z</dcterms:created>
  <dcterms:modified xsi:type="dcterms:W3CDTF">2014-04-01T13:07:14Z</dcterms:modified>
  <cp:category/>
  <cp:version/>
  <cp:contentType/>
  <cp:contentStatus/>
</cp:coreProperties>
</file>