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'Лист1'!$A$1:$K$177</definedName>
  </definedNames>
  <calcPr fullCalcOnLoad="1"/>
</workbook>
</file>

<file path=xl/sharedStrings.xml><?xml version="1.0" encoding="utf-8"?>
<sst xmlns="http://schemas.openxmlformats.org/spreadsheetml/2006/main" count="661" uniqueCount="164">
  <si>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</si>
  <si>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</si>
  <si>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</si>
  <si>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</si>
  <si>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</si>
  <si>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</si>
  <si>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</si>
  <si>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</si>
  <si>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</si>
  <si>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</si>
  <si>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</si>
  <si>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</si>
  <si>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</si>
  <si>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</si>
  <si>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</si>
  <si>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</si>
  <si>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Среднесрочная целевая программа Мезенского района Архангельской области "Строительство и приобретение жилья в сельской местности на 2009-2011 годы"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</si>
  <si>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</si>
  <si>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</si>
  <si>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</si>
  <si>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</si>
  <si>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</si>
  <si>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</si>
  <si>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</si>
  <si>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</si>
  <si>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</si>
  <si>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</si>
  <si>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</si>
  <si>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</si>
  <si>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</si>
  <si>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</si>
  <si>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</si>
  <si>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</si>
  <si>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</si>
  <si>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</si>
  <si>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</si>
  <si>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</si>
  <si>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</si>
  <si>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</si>
  <si>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</si>
  <si>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</si>
  <si>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</si>
  <si>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 xml:space="preserve">Социальная политика </t>
  </si>
  <si>
    <t>Социальные выплаты</t>
  </si>
  <si>
    <t xml:space="preserve">03 </t>
  </si>
  <si>
    <t>005</t>
  </si>
  <si>
    <t>079</t>
  </si>
  <si>
    <t>11</t>
  </si>
  <si>
    <t>Охрана семьи и детства</t>
  </si>
  <si>
    <t>Физическая культура и спорт</t>
  </si>
  <si>
    <t>Итого</t>
  </si>
  <si>
    <t>Обеспечение пожарной безопасности</t>
  </si>
  <si>
    <t>13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</si>
  <si>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</si>
  <si>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</si>
  <si>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</si>
  <si>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</si>
  <si>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</si>
  <si>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</si>
  <si>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</si>
  <si>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</si>
  <si>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</si>
  <si>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</si>
  <si>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</si>
  <si>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</si>
  <si>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</si>
  <si>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</si>
  <si>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</si>
  <si>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</si>
  <si>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</si>
  <si>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</si>
  <si>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Управление по делам молодежи, культуре и искусству администрации МО "Мезенский муниципальный район"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</si>
  <si>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</si>
  <si>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</si>
  <si>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</si>
  <si>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</si>
  <si>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</si>
  <si>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</si>
  <si>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</si>
  <si>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</t>
  </si>
  <si>
    <t xml:space="preserve">Физическая культура </t>
  </si>
  <si>
    <t>795 19 00</t>
  </si>
  <si>
    <t>09</t>
  </si>
  <si>
    <t>Другие вопросы в области образования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</si>
  <si>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</si>
  <si>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</si>
  <si>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</si>
  <si>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</si>
  <si>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</si>
  <si>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</si>
  <si>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</si>
  <si>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</si>
  <si>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</si>
  <si>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795 03 01</t>
  </si>
  <si>
    <t>Мероприятия по улучшению жилищных условий граждан, проживающих в сельской местности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</si>
  <si>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</si>
  <si>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</si>
  <si>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</si>
  <si>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</si>
  <si>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</si>
  <si>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Программа"Развитие сферы культуры муниципального образования "Мезенский район" на 2012-2014 годы"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</si>
  <si>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</si>
  <si>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</si>
  <si>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</si>
  <si>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</si>
  <si>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795 12 00</t>
  </si>
  <si>
    <t>Социально-экономическая целевая программа развития здравоохранения Мезенского муниципального района на 2011-2013 годы</t>
  </si>
  <si>
    <t>Другие вопросы в области здравоохранения</t>
  </si>
  <si>
    <t>Здравоохранение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</si>
  <si>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</si>
  <si>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</si>
  <si>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</si>
  <si>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</si>
  <si>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</si>
  <si>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</si>
  <si>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Целевая программа "Развитие туризма МО "Мезенский муниципальный  район" на 2010-2012 годы"</t>
  </si>
  <si>
    <t>Районная целевая программа "Наследие Кузина на 2012-2014 годы"</t>
  </si>
  <si>
    <t>795 18 00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</si>
  <si>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</si>
  <si>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</si>
  <si>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</si>
  <si>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028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</si>
  <si>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</si>
  <si>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Социальное обслуживание населения</t>
  </si>
  <si>
    <t>рублей</t>
  </si>
  <si>
    <t>010</t>
  </si>
  <si>
    <t xml:space="preserve">   Субсидии бюджетным учреждениям на иные цели</t>
  </si>
  <si>
    <t>Мероприятия в сфере образования</t>
  </si>
  <si>
    <t>022</t>
  </si>
  <si>
    <t>Фонд софинансирования</t>
  </si>
  <si>
    <t xml:space="preserve">   Выполнение функций органами местного самоуправления</t>
  </si>
  <si>
    <t>Исполнено</t>
  </si>
  <si>
    <t>% выполнения плана</t>
  </si>
  <si>
    <t>029</t>
  </si>
  <si>
    <t>796 19 00</t>
  </si>
  <si>
    <t>018</t>
  </si>
  <si>
    <t>Прочие субсидии</t>
  </si>
  <si>
    <t>Приложение № 6</t>
  </si>
  <si>
    <t>Отчет об исполнении бюджета муниципального района за 2012 год на реализацию целевых программ        Мезенского муниципального района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</si>
  <si>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</si>
  <si>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</si>
  <si>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</si>
  <si>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</si>
  <si>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</si>
  <si>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</si>
  <si>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</si>
  <si>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</si>
  <si>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</si>
  <si>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</si>
  <si>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</t>
  </si>
  <si>
    <t>2.</t>
  </si>
  <si>
    <t>3.</t>
  </si>
  <si>
    <t>3.1.</t>
  </si>
  <si>
    <t>4.</t>
  </si>
  <si>
    <t>5.</t>
  </si>
  <si>
    <t>5.1.</t>
  </si>
  <si>
    <t>5.2.</t>
  </si>
  <si>
    <t>5.3.</t>
  </si>
  <si>
    <t>6.</t>
  </si>
  <si>
    <t>7.</t>
  </si>
  <si>
    <t>8.</t>
  </si>
  <si>
    <t>9.</t>
  </si>
  <si>
    <t xml:space="preserve"> от 11 апреля 2013 г №270 </t>
  </si>
  <si>
    <t>Утверждено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</si>
</sst>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</numFmts>
  <fonts count="49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 quotePrefix="1">
      <alignment horizontal="left" vertical="center" wrapText="1"/>
    </xf>
    <xf numFmtId="0" fontId="7" fillId="0" borderId="26" xfId="0" applyFont="1" applyFill="1" applyBorder="1" applyAlignment="1" quotePrefix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 quotePrefix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5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5" fillId="0" borderId="29" xfId="0" applyFont="1" applyFill="1" applyBorder="1" applyAlignment="1" quotePrefix="1">
      <alignment horizontal="left" wrapText="1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wrapText="1" indent="1"/>
    </xf>
    <xf numFmtId="0" fontId="0" fillId="0" borderId="25" xfId="0" applyFont="1" applyFill="1" applyBorder="1" applyAlignment="1">
      <alignment horizontal="left" vertical="center" wrapText="1" indent="1"/>
    </xf>
    <xf numFmtId="49" fontId="1" fillId="0" borderId="25" xfId="0" applyNumberFormat="1" applyFont="1" applyFill="1" applyBorder="1" applyAlignment="1">
      <alignment horizontal="left" vertical="center" wrapText="1" indent="1"/>
    </xf>
    <xf numFmtId="49" fontId="1" fillId="0" borderId="29" xfId="0" applyNumberFormat="1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168" fontId="8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8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2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2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70" fontId="8" fillId="0" borderId="24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horizontal="right" vertical="center"/>
    </xf>
    <xf numFmtId="170" fontId="12" fillId="0" borderId="15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61.37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4.375" style="2" customWidth="1"/>
    <col min="10" max="10" width="11.375" style="2" customWidth="1"/>
    <col min="11" max="11" width="0.875" style="2" customWidth="1"/>
    <col min="12" max="16384" width="9.125" style="2" customWidth="1"/>
  </cols>
  <sheetData>
    <row r="1" spans="8:10" ht="12.75">
      <c r="H1" s="54"/>
      <c r="J1" s="54" t="s">
        <v>137</v>
      </c>
    </row>
    <row r="2" spans="8:10" ht="12.75">
      <c r="H2" s="55"/>
      <c r="J2" s="55" t="s">
        <v>0</v>
      </c>
    </row>
    <row r="3" spans="8:10" ht="12.75">
      <c r="H3" s="54"/>
      <c r="J3" s="54" t="s">
        <v>1</v>
      </c>
    </row>
    <row r="4" spans="8:10" ht="12.75">
      <c r="H4" s="54"/>
      <c r="J4" s="54" t="s">
        <v>162</v>
      </c>
    </row>
    <row r="5" spans="8:10" ht="12.75">
      <c r="H5" s="54"/>
      <c r="J5" s="54"/>
    </row>
    <row r="6" spans="1:10" ht="36" customHeight="1">
      <c r="A6" s="98" t="s">
        <v>138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5">
      <c r="A7" s="97"/>
      <c r="B7" s="97"/>
      <c r="C7" s="97"/>
      <c r="D7" s="97"/>
      <c r="E7" s="97"/>
      <c r="F7" s="97"/>
      <c r="G7" s="97"/>
      <c r="H7" s="97"/>
      <c r="J7" s="81" t="s">
        <v>124</v>
      </c>
    </row>
    <row r="8" spans="1:10" ht="51">
      <c r="A8" s="4" t="s">
        <v>2</v>
      </c>
      <c r="B8" s="5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8" t="s">
        <v>8</v>
      </c>
      <c r="H8" s="9" t="s">
        <v>163</v>
      </c>
      <c r="I8" s="91" t="s">
        <v>131</v>
      </c>
      <c r="J8" s="92" t="s">
        <v>132</v>
      </c>
    </row>
    <row r="9" spans="1:10" s="16" customFormat="1" ht="12.75">
      <c r="A9" s="10" t="s">
        <v>9</v>
      </c>
      <c r="B9" s="11">
        <v>2</v>
      </c>
      <c r="C9" s="12">
        <v>3</v>
      </c>
      <c r="D9" s="13" t="s">
        <v>10</v>
      </c>
      <c r="E9" s="13" t="s">
        <v>11</v>
      </c>
      <c r="F9" s="13" t="s">
        <v>12</v>
      </c>
      <c r="G9" s="14" t="s">
        <v>13</v>
      </c>
      <c r="H9" s="15">
        <v>8</v>
      </c>
      <c r="I9" s="15">
        <v>9</v>
      </c>
      <c r="J9" s="15">
        <v>10</v>
      </c>
    </row>
    <row r="10" spans="1:10" ht="12.75">
      <c r="A10" s="17"/>
      <c r="B10" s="18"/>
      <c r="C10" s="19"/>
      <c r="D10" s="20"/>
      <c r="E10" s="20"/>
      <c r="F10" s="20"/>
      <c r="G10" s="21"/>
      <c r="H10" s="22"/>
      <c r="I10" s="22"/>
      <c r="J10" s="22"/>
    </row>
    <row r="11" spans="1:10" ht="31.5">
      <c r="A11" s="23"/>
      <c r="B11" s="24" t="s">
        <v>14</v>
      </c>
      <c r="C11" s="25" t="s">
        <v>15</v>
      </c>
      <c r="D11" s="26"/>
      <c r="E11" s="26"/>
      <c r="F11" s="26"/>
      <c r="G11" s="27"/>
      <c r="H11" s="88">
        <f>+H20+H26+H33+H42+H69+H78+H84+H97+H116+H122+H138+H150+H13+H91+H103+H110+H129+H144+H168+H155+H159</f>
        <v>50513127.55</v>
      </c>
      <c r="I11" s="88">
        <f>+I20+I26+I33+I42+I69+I78+I84+I97+I116+I122+I138+I150+I13+I91+I103+I110+I129+I144+I168+I155+I159</f>
        <v>26108955.59</v>
      </c>
      <c r="J11" s="93">
        <f>I11/H11*100</f>
        <v>51.68746592488511</v>
      </c>
    </row>
    <row r="12" spans="1:10" ht="12.75">
      <c r="A12" s="23"/>
      <c r="B12" s="28"/>
      <c r="C12" s="29"/>
      <c r="D12" s="30"/>
      <c r="E12" s="30"/>
      <c r="F12" s="30"/>
      <c r="G12" s="31"/>
      <c r="H12" s="82"/>
      <c r="I12" s="82"/>
      <c r="J12" s="82"/>
    </row>
    <row r="13" spans="1:10" ht="25.5" customHeight="1">
      <c r="A13" s="74" t="s">
        <v>149</v>
      </c>
      <c r="B13" s="76" t="s">
        <v>86</v>
      </c>
      <c r="C13" s="59" t="s">
        <v>85</v>
      </c>
      <c r="D13" s="26"/>
      <c r="E13" s="26"/>
      <c r="F13" s="26"/>
      <c r="G13" s="27"/>
      <c r="H13" s="82">
        <f aca="true" t="shared" si="0" ref="H13:I15">+H14</f>
        <v>50000</v>
      </c>
      <c r="I13" s="82">
        <f t="shared" si="0"/>
        <v>36000</v>
      </c>
      <c r="J13" s="90">
        <f>I13/H13*100</f>
        <v>72</v>
      </c>
    </row>
    <row r="14" spans="1:10" ht="25.5">
      <c r="A14" s="23"/>
      <c r="B14" s="34" t="s">
        <v>87</v>
      </c>
      <c r="C14" s="62" t="s">
        <v>85</v>
      </c>
      <c r="D14" s="30" t="s">
        <v>121</v>
      </c>
      <c r="E14" s="30"/>
      <c r="F14" s="30"/>
      <c r="G14" s="31"/>
      <c r="H14" s="83">
        <f t="shared" si="0"/>
        <v>50000</v>
      </c>
      <c r="I14" s="83">
        <f t="shared" si="0"/>
        <v>36000</v>
      </c>
      <c r="J14" s="90">
        <f>I14/H14*100</f>
        <v>72</v>
      </c>
    </row>
    <row r="15" spans="1:10" ht="12.75">
      <c r="A15" s="23"/>
      <c r="B15" s="39" t="s">
        <v>88</v>
      </c>
      <c r="C15" s="62" t="s">
        <v>85</v>
      </c>
      <c r="D15" s="30" t="s">
        <v>121</v>
      </c>
      <c r="E15" s="30" t="s">
        <v>23</v>
      </c>
      <c r="F15" s="30"/>
      <c r="G15" s="31"/>
      <c r="H15" s="83">
        <f t="shared" si="0"/>
        <v>50000</v>
      </c>
      <c r="I15" s="83">
        <f t="shared" si="0"/>
        <v>36000</v>
      </c>
      <c r="J15" s="90">
        <f>I15/H15*100</f>
        <v>72</v>
      </c>
    </row>
    <row r="16" spans="1:10" ht="12.75">
      <c r="A16" s="23"/>
      <c r="B16" s="39" t="s">
        <v>90</v>
      </c>
      <c r="C16" s="62" t="s">
        <v>85</v>
      </c>
      <c r="D16" s="30" t="s">
        <v>121</v>
      </c>
      <c r="E16" s="30" t="s">
        <v>23</v>
      </c>
      <c r="F16" s="30" t="s">
        <v>89</v>
      </c>
      <c r="G16" s="31"/>
      <c r="H16" s="83">
        <f>SUM(H17:H18)</f>
        <v>50000</v>
      </c>
      <c r="I16" s="83">
        <f>SUM(I17:I18)</f>
        <v>36000</v>
      </c>
      <c r="J16" s="90">
        <f>I16/H16*100</f>
        <v>72</v>
      </c>
    </row>
    <row r="17" spans="1:10" ht="12.75">
      <c r="A17" s="23"/>
      <c r="B17" s="34" t="s">
        <v>40</v>
      </c>
      <c r="C17" s="62" t="s">
        <v>85</v>
      </c>
      <c r="D17" s="30" t="s">
        <v>121</v>
      </c>
      <c r="E17" s="30" t="s">
        <v>23</v>
      </c>
      <c r="F17" s="30" t="s">
        <v>89</v>
      </c>
      <c r="G17" s="31" t="s">
        <v>41</v>
      </c>
      <c r="H17" s="83">
        <v>50000</v>
      </c>
      <c r="I17" s="83">
        <v>36000</v>
      </c>
      <c r="J17" s="90">
        <f>I17/H17*100</f>
        <v>72</v>
      </c>
    </row>
    <row r="18" spans="1:10" ht="12.75">
      <c r="A18" s="23"/>
      <c r="B18" s="44" t="s">
        <v>25</v>
      </c>
      <c r="C18" s="62" t="s">
        <v>85</v>
      </c>
      <c r="D18" s="30" t="s">
        <v>121</v>
      </c>
      <c r="E18" s="30" t="s">
        <v>23</v>
      </c>
      <c r="F18" s="30" t="s">
        <v>89</v>
      </c>
      <c r="G18" s="31" t="s">
        <v>26</v>
      </c>
      <c r="H18" s="83">
        <v>0</v>
      </c>
      <c r="I18" s="83"/>
      <c r="J18" s="90"/>
    </row>
    <row r="19" spans="1:10" ht="12.75">
      <c r="A19" s="23"/>
      <c r="B19" s="28"/>
      <c r="C19" s="29"/>
      <c r="D19" s="30"/>
      <c r="E19" s="30"/>
      <c r="F19" s="30"/>
      <c r="G19" s="31"/>
      <c r="H19" s="82"/>
      <c r="I19" s="82"/>
      <c r="J19" s="82"/>
    </row>
    <row r="20" spans="1:10" ht="51">
      <c r="A20" s="74" t="s">
        <v>150</v>
      </c>
      <c r="B20" s="76" t="s">
        <v>58</v>
      </c>
      <c r="C20" s="59" t="s">
        <v>59</v>
      </c>
      <c r="D20" s="26"/>
      <c r="E20" s="26"/>
      <c r="F20" s="26"/>
      <c r="G20" s="27"/>
      <c r="H20" s="82">
        <f aca="true" t="shared" si="1" ref="H20:I23">+H21</f>
        <v>150000</v>
      </c>
      <c r="I20" s="82">
        <f t="shared" si="1"/>
        <v>150000</v>
      </c>
      <c r="J20" s="95">
        <f>I20/H20*100</f>
        <v>100</v>
      </c>
    </row>
    <row r="21" spans="1:10" ht="25.5">
      <c r="A21" s="23"/>
      <c r="B21" s="28" t="s">
        <v>61</v>
      </c>
      <c r="C21" s="62" t="s">
        <v>59</v>
      </c>
      <c r="D21" s="30" t="s">
        <v>30</v>
      </c>
      <c r="E21" s="30"/>
      <c r="F21" s="30"/>
      <c r="G21" s="31"/>
      <c r="H21" s="83">
        <f t="shared" si="1"/>
        <v>150000</v>
      </c>
      <c r="I21" s="83">
        <f t="shared" si="1"/>
        <v>150000</v>
      </c>
      <c r="J21" s="90">
        <f aca="true" t="shared" si="2" ref="J21:J31">I21/H21*100</f>
        <v>100</v>
      </c>
    </row>
    <row r="22" spans="1:10" ht="12.75">
      <c r="A22" s="23"/>
      <c r="B22" s="39" t="s">
        <v>31</v>
      </c>
      <c r="C22" s="62" t="s">
        <v>59</v>
      </c>
      <c r="D22" s="30" t="s">
        <v>30</v>
      </c>
      <c r="E22" s="30" t="s">
        <v>32</v>
      </c>
      <c r="F22" s="30"/>
      <c r="G22" s="31"/>
      <c r="H22" s="83">
        <f t="shared" si="1"/>
        <v>150000</v>
      </c>
      <c r="I22" s="83">
        <f t="shared" si="1"/>
        <v>150000</v>
      </c>
      <c r="J22" s="90">
        <f t="shared" si="2"/>
        <v>100</v>
      </c>
    </row>
    <row r="23" spans="1:10" ht="12.75">
      <c r="A23" s="23"/>
      <c r="B23" s="58" t="s">
        <v>56</v>
      </c>
      <c r="C23" s="62" t="s">
        <v>59</v>
      </c>
      <c r="D23" s="30" t="s">
        <v>30</v>
      </c>
      <c r="E23" s="30" t="s">
        <v>32</v>
      </c>
      <c r="F23" s="30" t="s">
        <v>39</v>
      </c>
      <c r="G23" s="31"/>
      <c r="H23" s="83">
        <f t="shared" si="1"/>
        <v>150000</v>
      </c>
      <c r="I23" s="83">
        <f t="shared" si="1"/>
        <v>150000</v>
      </c>
      <c r="J23" s="90">
        <f t="shared" si="2"/>
        <v>100</v>
      </c>
    </row>
    <row r="24" spans="1:10" ht="12.75">
      <c r="A24" s="23"/>
      <c r="B24" s="77" t="s">
        <v>92</v>
      </c>
      <c r="C24" s="62" t="s">
        <v>59</v>
      </c>
      <c r="D24" s="30" t="s">
        <v>30</v>
      </c>
      <c r="E24" s="30" t="s">
        <v>32</v>
      </c>
      <c r="F24" s="30" t="s">
        <v>39</v>
      </c>
      <c r="G24" s="31" t="s">
        <v>91</v>
      </c>
      <c r="H24" s="83">
        <v>150000</v>
      </c>
      <c r="I24" s="83">
        <v>150000</v>
      </c>
      <c r="J24" s="90">
        <f t="shared" si="2"/>
        <v>100</v>
      </c>
    </row>
    <row r="25" spans="1:10" ht="12.75">
      <c r="A25" s="23"/>
      <c r="B25" s="28"/>
      <c r="C25" s="29"/>
      <c r="D25" s="30"/>
      <c r="E25" s="30"/>
      <c r="F25" s="30"/>
      <c r="G25" s="31"/>
      <c r="H25" s="82"/>
      <c r="I25" s="82"/>
      <c r="J25" s="82"/>
    </row>
    <row r="26" spans="1:10" ht="38.25">
      <c r="A26" s="74" t="s">
        <v>151</v>
      </c>
      <c r="B26" s="33" t="s">
        <v>16</v>
      </c>
      <c r="C26" s="59" t="s">
        <v>60</v>
      </c>
      <c r="D26" s="26"/>
      <c r="E26" s="26"/>
      <c r="F26" s="26"/>
      <c r="G26" s="27"/>
      <c r="H26" s="82">
        <f>H28</f>
        <v>62786</v>
      </c>
      <c r="I26" s="82">
        <f>I28</f>
        <v>62786</v>
      </c>
      <c r="J26" s="90">
        <f t="shared" si="2"/>
        <v>100</v>
      </c>
    </row>
    <row r="27" spans="1:10" ht="25.5">
      <c r="A27" s="74" t="s">
        <v>152</v>
      </c>
      <c r="B27" s="76" t="s">
        <v>94</v>
      </c>
      <c r="C27" s="59" t="s">
        <v>93</v>
      </c>
      <c r="D27" s="26"/>
      <c r="E27" s="26"/>
      <c r="F27" s="26"/>
      <c r="G27" s="27"/>
      <c r="H27" s="82">
        <f>+H28</f>
        <v>62786</v>
      </c>
      <c r="I27" s="82">
        <f>+I28</f>
        <v>62786</v>
      </c>
      <c r="J27" s="90">
        <f t="shared" si="2"/>
        <v>100</v>
      </c>
    </row>
    <row r="28" spans="1:10" ht="25.5">
      <c r="A28" s="32"/>
      <c r="B28" s="34" t="s">
        <v>87</v>
      </c>
      <c r="C28" s="60" t="s">
        <v>93</v>
      </c>
      <c r="D28" s="30" t="s">
        <v>121</v>
      </c>
      <c r="E28" s="30"/>
      <c r="F28" s="30"/>
      <c r="G28" s="31"/>
      <c r="H28" s="85">
        <f aca="true" t="shared" si="3" ref="H28:I30">H29</f>
        <v>62786</v>
      </c>
      <c r="I28" s="85">
        <f t="shared" si="3"/>
        <v>62786</v>
      </c>
      <c r="J28" s="90">
        <f t="shared" si="2"/>
        <v>100</v>
      </c>
    </row>
    <row r="29" spans="1:10" ht="12.75">
      <c r="A29" s="32"/>
      <c r="B29" s="34" t="s">
        <v>17</v>
      </c>
      <c r="C29" s="60" t="s">
        <v>93</v>
      </c>
      <c r="D29" s="30" t="s">
        <v>121</v>
      </c>
      <c r="E29" s="30" t="s">
        <v>18</v>
      </c>
      <c r="F29" s="30"/>
      <c r="G29" s="31"/>
      <c r="H29" s="85">
        <f t="shared" si="3"/>
        <v>62786</v>
      </c>
      <c r="I29" s="85">
        <f t="shared" si="3"/>
        <v>62786</v>
      </c>
      <c r="J29" s="90">
        <f t="shared" si="2"/>
        <v>100</v>
      </c>
    </row>
    <row r="30" spans="1:10" ht="12.75">
      <c r="A30" s="32"/>
      <c r="B30" s="34" t="s">
        <v>19</v>
      </c>
      <c r="C30" s="60" t="s">
        <v>93</v>
      </c>
      <c r="D30" s="30" t="s">
        <v>121</v>
      </c>
      <c r="E30" s="30" t="s">
        <v>18</v>
      </c>
      <c r="F30" s="30" t="s">
        <v>20</v>
      </c>
      <c r="G30" s="31"/>
      <c r="H30" s="85">
        <f t="shared" si="3"/>
        <v>62786</v>
      </c>
      <c r="I30" s="85">
        <f t="shared" si="3"/>
        <v>62786</v>
      </c>
      <c r="J30" s="90">
        <f t="shared" si="2"/>
        <v>100</v>
      </c>
    </row>
    <row r="31" spans="1:10" ht="25.5">
      <c r="A31" s="32"/>
      <c r="B31" s="36" t="s">
        <v>21</v>
      </c>
      <c r="C31" s="60" t="s">
        <v>93</v>
      </c>
      <c r="D31" s="30" t="s">
        <v>121</v>
      </c>
      <c r="E31" s="30" t="s">
        <v>18</v>
      </c>
      <c r="F31" s="30" t="s">
        <v>20</v>
      </c>
      <c r="G31" s="31" t="s">
        <v>22</v>
      </c>
      <c r="H31" s="85">
        <v>62786</v>
      </c>
      <c r="I31" s="85">
        <v>62786</v>
      </c>
      <c r="J31" s="90">
        <f t="shared" si="2"/>
        <v>100</v>
      </c>
    </row>
    <row r="32" spans="1:10" ht="12.75">
      <c r="A32" s="32"/>
      <c r="B32" s="34"/>
      <c r="C32" s="35"/>
      <c r="D32" s="30"/>
      <c r="E32" s="30"/>
      <c r="F32" s="30"/>
      <c r="G32" s="31"/>
      <c r="H32" s="85"/>
      <c r="I32" s="85"/>
      <c r="J32" s="85"/>
    </row>
    <row r="33" spans="1:10" ht="38.25">
      <c r="A33" s="74" t="s">
        <v>153</v>
      </c>
      <c r="B33" s="57" t="s">
        <v>122</v>
      </c>
      <c r="C33" s="61" t="s">
        <v>62</v>
      </c>
      <c r="D33" s="30"/>
      <c r="E33" s="30"/>
      <c r="F33" s="30"/>
      <c r="G33" s="31"/>
      <c r="H33" s="84">
        <f>SUM(H37+H40)</f>
        <v>39499.44</v>
      </c>
      <c r="I33" s="84">
        <f>SUM(I37+I40)</f>
        <v>39499.44</v>
      </c>
      <c r="J33" s="95">
        <f>I33/H33*100</f>
        <v>100</v>
      </c>
    </row>
    <row r="34" spans="1:10" ht="25.5">
      <c r="A34" s="32"/>
      <c r="B34" s="34" t="s">
        <v>87</v>
      </c>
      <c r="C34" s="63" t="s">
        <v>62</v>
      </c>
      <c r="D34" s="30" t="s">
        <v>121</v>
      </c>
      <c r="E34" s="30"/>
      <c r="F34" s="30"/>
      <c r="G34" s="31"/>
      <c r="H34" s="85">
        <f>H35</f>
        <v>10900</v>
      </c>
      <c r="I34" s="85">
        <f>I35</f>
        <v>10900</v>
      </c>
      <c r="J34" s="90">
        <f aca="true" t="shared" si="4" ref="J34:J40">I34/H34*100</f>
        <v>100</v>
      </c>
    </row>
    <row r="35" spans="1:10" ht="12.75">
      <c r="A35" s="32"/>
      <c r="B35" s="41" t="s">
        <v>27</v>
      </c>
      <c r="C35" s="63" t="s">
        <v>62</v>
      </c>
      <c r="D35" s="30" t="s">
        <v>121</v>
      </c>
      <c r="E35" s="30" t="s">
        <v>28</v>
      </c>
      <c r="F35" s="30"/>
      <c r="G35" s="31"/>
      <c r="H35" s="85">
        <f>H36</f>
        <v>10900</v>
      </c>
      <c r="I35" s="85">
        <f>I36</f>
        <v>10900</v>
      </c>
      <c r="J35" s="90">
        <f t="shared" si="4"/>
        <v>100</v>
      </c>
    </row>
    <row r="36" spans="1:10" ht="12.75">
      <c r="A36" s="32"/>
      <c r="B36" s="77" t="s">
        <v>57</v>
      </c>
      <c r="C36" s="63" t="s">
        <v>62</v>
      </c>
      <c r="D36" s="30" t="s">
        <v>121</v>
      </c>
      <c r="E36" s="30" t="s">
        <v>28</v>
      </c>
      <c r="F36" s="30" t="s">
        <v>39</v>
      </c>
      <c r="G36" s="31"/>
      <c r="H36" s="85">
        <f>SUM(H37)</f>
        <v>10900</v>
      </c>
      <c r="I36" s="85">
        <f>I37</f>
        <v>10900</v>
      </c>
      <c r="J36" s="90">
        <f t="shared" si="4"/>
        <v>100</v>
      </c>
    </row>
    <row r="37" spans="1:10" ht="12.75">
      <c r="A37" s="32"/>
      <c r="B37" s="44" t="s">
        <v>25</v>
      </c>
      <c r="C37" s="63" t="s">
        <v>62</v>
      </c>
      <c r="D37" s="30" t="s">
        <v>121</v>
      </c>
      <c r="E37" s="30" t="s">
        <v>28</v>
      </c>
      <c r="F37" s="30" t="s">
        <v>39</v>
      </c>
      <c r="G37" s="31" t="s">
        <v>26</v>
      </c>
      <c r="H37" s="85">
        <v>10900</v>
      </c>
      <c r="I37" s="85">
        <v>10900</v>
      </c>
      <c r="J37" s="90">
        <f t="shared" si="4"/>
        <v>100</v>
      </c>
    </row>
    <row r="38" spans="1:10" ht="12.75">
      <c r="A38" s="32"/>
      <c r="B38" s="34" t="s">
        <v>17</v>
      </c>
      <c r="C38" s="63" t="s">
        <v>62</v>
      </c>
      <c r="D38" s="30" t="s">
        <v>121</v>
      </c>
      <c r="E38" s="30" t="s">
        <v>18</v>
      </c>
      <c r="F38" s="30"/>
      <c r="G38" s="31"/>
      <c r="H38" s="85">
        <f>H39</f>
        <v>28599.44</v>
      </c>
      <c r="I38" s="85">
        <f>I39</f>
        <v>28599.44</v>
      </c>
      <c r="J38" s="90">
        <f t="shared" si="4"/>
        <v>100</v>
      </c>
    </row>
    <row r="39" spans="1:10" ht="12.75">
      <c r="A39" s="32"/>
      <c r="B39" s="34" t="s">
        <v>19</v>
      </c>
      <c r="C39" s="63" t="s">
        <v>62</v>
      </c>
      <c r="D39" s="87" t="s">
        <v>121</v>
      </c>
      <c r="E39" s="87" t="s">
        <v>18</v>
      </c>
      <c r="F39" s="30" t="s">
        <v>20</v>
      </c>
      <c r="G39" s="31"/>
      <c r="H39" s="85">
        <f>H40</f>
        <v>28599.44</v>
      </c>
      <c r="I39" s="85">
        <f>I40</f>
        <v>28599.44</v>
      </c>
      <c r="J39" s="90">
        <f t="shared" si="4"/>
        <v>100</v>
      </c>
    </row>
    <row r="40" spans="1:10" ht="12.75">
      <c r="A40" s="32"/>
      <c r="B40" s="34" t="s">
        <v>43</v>
      </c>
      <c r="C40" s="63" t="s">
        <v>62</v>
      </c>
      <c r="D40" s="87" t="s">
        <v>121</v>
      </c>
      <c r="E40" s="87" t="s">
        <v>18</v>
      </c>
      <c r="F40" s="30" t="s">
        <v>20</v>
      </c>
      <c r="G40" s="31" t="s">
        <v>45</v>
      </c>
      <c r="H40" s="85">
        <v>28599.44</v>
      </c>
      <c r="I40" s="85">
        <v>28599.44</v>
      </c>
      <c r="J40" s="90">
        <f t="shared" si="4"/>
        <v>100</v>
      </c>
    </row>
    <row r="41" spans="1:10" ht="12.75">
      <c r="A41" s="32"/>
      <c r="B41" s="34"/>
      <c r="C41" s="63"/>
      <c r="D41" s="87"/>
      <c r="E41" s="30"/>
      <c r="F41" s="30"/>
      <c r="G41" s="31"/>
      <c r="H41" s="85"/>
      <c r="I41" s="85"/>
      <c r="J41" s="83"/>
    </row>
    <row r="42" spans="1:10" ht="38.25">
      <c r="A42" s="74" t="s">
        <v>154</v>
      </c>
      <c r="B42" s="37" t="s">
        <v>63</v>
      </c>
      <c r="C42" s="26" t="s">
        <v>64</v>
      </c>
      <c r="D42" s="26"/>
      <c r="E42" s="26"/>
      <c r="F42" s="26"/>
      <c r="G42" s="27"/>
      <c r="H42" s="82">
        <f>H48+H63+H43</f>
        <v>47677318.64</v>
      </c>
      <c r="I42" s="82">
        <f>I48+I63+I43</f>
        <v>23338747.46</v>
      </c>
      <c r="J42" s="90">
        <f aca="true" t="shared" si="5" ref="J42:J47">SUM(I42/H42*100)</f>
        <v>48.95146817342075</v>
      </c>
    </row>
    <row r="43" spans="1:10" ht="12.75">
      <c r="A43" s="74" t="s">
        <v>155</v>
      </c>
      <c r="B43" s="65" t="s">
        <v>95</v>
      </c>
      <c r="C43" s="64" t="s">
        <v>96</v>
      </c>
      <c r="D43" s="26"/>
      <c r="E43" s="26"/>
      <c r="F43" s="26"/>
      <c r="G43" s="27"/>
      <c r="H43" s="82">
        <f aca="true" t="shared" si="6" ref="H43:I46">+H44</f>
        <v>142500</v>
      </c>
      <c r="I43" s="82">
        <f t="shared" si="6"/>
        <v>142500</v>
      </c>
      <c r="J43" s="93">
        <f t="shared" si="5"/>
        <v>100</v>
      </c>
    </row>
    <row r="44" spans="1:10" ht="25.5">
      <c r="A44" s="32"/>
      <c r="B44" s="66" t="s">
        <v>87</v>
      </c>
      <c r="C44" s="60" t="s">
        <v>96</v>
      </c>
      <c r="D44" s="30" t="s">
        <v>121</v>
      </c>
      <c r="E44" s="30"/>
      <c r="F44" s="30"/>
      <c r="G44" s="31"/>
      <c r="H44" s="85">
        <f t="shared" si="6"/>
        <v>142500</v>
      </c>
      <c r="I44" s="85">
        <f t="shared" si="6"/>
        <v>142500</v>
      </c>
      <c r="J44" s="90">
        <f t="shared" si="5"/>
        <v>100</v>
      </c>
    </row>
    <row r="45" spans="1:10" ht="12.75">
      <c r="A45" s="32"/>
      <c r="B45" s="67" t="s">
        <v>88</v>
      </c>
      <c r="C45" s="60" t="s">
        <v>96</v>
      </c>
      <c r="D45" s="30" t="s">
        <v>121</v>
      </c>
      <c r="E45" s="30" t="s">
        <v>23</v>
      </c>
      <c r="F45" s="30"/>
      <c r="G45" s="31"/>
      <c r="H45" s="85">
        <f t="shared" si="6"/>
        <v>142500</v>
      </c>
      <c r="I45" s="85">
        <f t="shared" si="6"/>
        <v>142500</v>
      </c>
      <c r="J45" s="90">
        <f t="shared" si="5"/>
        <v>100</v>
      </c>
    </row>
    <row r="46" spans="1:10" ht="12.75">
      <c r="A46" s="32"/>
      <c r="B46" s="67" t="s">
        <v>97</v>
      </c>
      <c r="C46" s="60" t="s">
        <v>96</v>
      </c>
      <c r="D46" s="30" t="s">
        <v>121</v>
      </c>
      <c r="E46" s="30" t="s">
        <v>23</v>
      </c>
      <c r="F46" s="30" t="s">
        <v>24</v>
      </c>
      <c r="G46" s="31"/>
      <c r="H46" s="85">
        <f t="shared" si="6"/>
        <v>142500</v>
      </c>
      <c r="I46" s="85">
        <f t="shared" si="6"/>
        <v>142500</v>
      </c>
      <c r="J46" s="90">
        <f t="shared" si="5"/>
        <v>100</v>
      </c>
    </row>
    <row r="47" spans="1:10" ht="12.75">
      <c r="A47" s="32"/>
      <c r="B47" s="66" t="s">
        <v>25</v>
      </c>
      <c r="C47" s="60" t="s">
        <v>96</v>
      </c>
      <c r="D47" s="30" t="s">
        <v>121</v>
      </c>
      <c r="E47" s="30" t="s">
        <v>23</v>
      </c>
      <c r="F47" s="30" t="s">
        <v>24</v>
      </c>
      <c r="G47" s="31" t="s">
        <v>26</v>
      </c>
      <c r="H47" s="85">
        <v>142500</v>
      </c>
      <c r="I47" s="85">
        <v>142500</v>
      </c>
      <c r="J47" s="90">
        <f t="shared" si="5"/>
        <v>100</v>
      </c>
    </row>
    <row r="48" spans="1:10" ht="12.75">
      <c r="A48" s="74" t="s">
        <v>156</v>
      </c>
      <c r="B48" s="65" t="s">
        <v>65</v>
      </c>
      <c r="C48" s="64" t="s">
        <v>66</v>
      </c>
      <c r="D48" s="26"/>
      <c r="E48" s="26"/>
      <c r="F48" s="26"/>
      <c r="G48" s="27"/>
      <c r="H48" s="82">
        <f>SUM(H49+H57)</f>
        <v>47534818.64</v>
      </c>
      <c r="I48" s="82">
        <f>SUM(I49+I58)</f>
        <v>23196247.46</v>
      </c>
      <c r="J48" s="95">
        <f>I48/H48*100</f>
        <v>48.79843475510944</v>
      </c>
    </row>
    <row r="49" spans="1:10" ht="25.5">
      <c r="A49" s="32"/>
      <c r="B49" s="66" t="s">
        <v>87</v>
      </c>
      <c r="C49" s="60" t="s">
        <v>66</v>
      </c>
      <c r="D49" s="30" t="s">
        <v>121</v>
      </c>
      <c r="E49" s="30"/>
      <c r="F49" s="30"/>
      <c r="G49" s="31"/>
      <c r="H49" s="85">
        <f>SUM(H50+H54)</f>
        <v>45734818.64</v>
      </c>
      <c r="I49" s="85">
        <f>SUM(I50+I54)</f>
        <v>21396247.46</v>
      </c>
      <c r="J49" s="90">
        <f aca="true" t="shared" si="7" ref="J49:J61">I49/H49*100</f>
        <v>46.78327824675507</v>
      </c>
    </row>
    <row r="50" spans="1:10" ht="12.75">
      <c r="A50" s="32"/>
      <c r="B50" s="67" t="s">
        <v>31</v>
      </c>
      <c r="C50" s="60" t="s">
        <v>66</v>
      </c>
      <c r="D50" s="30" t="s">
        <v>121</v>
      </c>
      <c r="E50" s="30" t="s">
        <v>32</v>
      </c>
      <c r="F50" s="30"/>
      <c r="G50" s="31"/>
      <c r="H50" s="85">
        <f>H51</f>
        <v>45734818.64</v>
      </c>
      <c r="I50" s="85">
        <f>I51</f>
        <v>21396247.46</v>
      </c>
      <c r="J50" s="90">
        <f t="shared" si="7"/>
        <v>46.78327824675507</v>
      </c>
    </row>
    <row r="51" spans="1:10" ht="12.75">
      <c r="A51" s="32"/>
      <c r="B51" s="68" t="s">
        <v>56</v>
      </c>
      <c r="C51" s="60" t="s">
        <v>66</v>
      </c>
      <c r="D51" s="30" t="s">
        <v>121</v>
      </c>
      <c r="E51" s="30" t="s">
        <v>32</v>
      </c>
      <c r="F51" s="30" t="s">
        <v>39</v>
      </c>
      <c r="G51" s="31"/>
      <c r="H51" s="85">
        <f>SUM(H52:H53)</f>
        <v>45734818.64</v>
      </c>
      <c r="I51" s="85">
        <f>SUM(I52:I53)</f>
        <v>21396247.46</v>
      </c>
      <c r="J51" s="90">
        <f t="shared" si="7"/>
        <v>46.78327824675507</v>
      </c>
    </row>
    <row r="52" spans="1:10" ht="12.75">
      <c r="A52" s="32"/>
      <c r="B52" s="66" t="s">
        <v>25</v>
      </c>
      <c r="C52" s="60" t="s">
        <v>66</v>
      </c>
      <c r="D52" s="30" t="s">
        <v>121</v>
      </c>
      <c r="E52" s="30" t="s">
        <v>32</v>
      </c>
      <c r="F52" s="30" t="s">
        <v>39</v>
      </c>
      <c r="G52" s="31" t="s">
        <v>26</v>
      </c>
      <c r="H52" s="85">
        <v>45454150.64</v>
      </c>
      <c r="I52" s="85">
        <v>21279639.46</v>
      </c>
      <c r="J52" s="90">
        <f t="shared" si="7"/>
        <v>46.81561344867317</v>
      </c>
    </row>
    <row r="53" spans="1:10" ht="12.75">
      <c r="A53" s="32"/>
      <c r="B53" s="34" t="s">
        <v>130</v>
      </c>
      <c r="C53" s="60" t="s">
        <v>66</v>
      </c>
      <c r="D53" s="30" t="s">
        <v>121</v>
      </c>
      <c r="E53" s="30" t="s">
        <v>32</v>
      </c>
      <c r="F53" s="30" t="s">
        <v>39</v>
      </c>
      <c r="G53" s="31" t="s">
        <v>41</v>
      </c>
      <c r="H53" s="85">
        <v>280668</v>
      </c>
      <c r="I53" s="85">
        <v>116608</v>
      </c>
      <c r="J53" s="90">
        <f t="shared" si="7"/>
        <v>41.54659597816637</v>
      </c>
    </row>
    <row r="54" spans="1:10" ht="12.75">
      <c r="A54" s="32"/>
      <c r="B54" s="69" t="s">
        <v>17</v>
      </c>
      <c r="C54" s="60" t="s">
        <v>66</v>
      </c>
      <c r="D54" s="30" t="s">
        <v>121</v>
      </c>
      <c r="E54" s="30" t="s">
        <v>18</v>
      </c>
      <c r="F54" s="30"/>
      <c r="G54" s="31"/>
      <c r="H54" s="85">
        <f>H55</f>
        <v>0</v>
      </c>
      <c r="I54" s="85">
        <f>I55</f>
        <v>0</v>
      </c>
      <c r="J54" s="90"/>
    </row>
    <row r="55" spans="1:10" ht="12.75">
      <c r="A55" s="32"/>
      <c r="B55" s="69" t="s">
        <v>123</v>
      </c>
      <c r="C55" s="60" t="s">
        <v>66</v>
      </c>
      <c r="D55" s="30" t="s">
        <v>121</v>
      </c>
      <c r="E55" s="30" t="s">
        <v>18</v>
      </c>
      <c r="F55" s="30" t="s">
        <v>39</v>
      </c>
      <c r="G55" s="31"/>
      <c r="H55" s="85">
        <f>H56</f>
        <v>0</v>
      </c>
      <c r="I55" s="85">
        <f>I56</f>
        <v>0</v>
      </c>
      <c r="J55" s="90"/>
    </row>
    <row r="56" spans="1:10" ht="12.75">
      <c r="A56" s="32"/>
      <c r="B56" s="66" t="s">
        <v>25</v>
      </c>
      <c r="C56" s="60" t="s">
        <v>66</v>
      </c>
      <c r="D56" s="30" t="s">
        <v>121</v>
      </c>
      <c r="E56" s="30" t="s">
        <v>18</v>
      </c>
      <c r="F56" s="30" t="s">
        <v>39</v>
      </c>
      <c r="G56" s="31" t="s">
        <v>26</v>
      </c>
      <c r="H56" s="85">
        <v>0</v>
      </c>
      <c r="I56" s="85">
        <v>0</v>
      </c>
      <c r="J56" s="90"/>
    </row>
    <row r="57" spans="1:10" ht="25.5">
      <c r="A57" s="32"/>
      <c r="B57" s="28" t="s">
        <v>61</v>
      </c>
      <c r="C57" s="60" t="s">
        <v>66</v>
      </c>
      <c r="D57" s="30" t="s">
        <v>30</v>
      </c>
      <c r="E57" s="30"/>
      <c r="F57" s="30"/>
      <c r="G57" s="31"/>
      <c r="H57" s="85">
        <f>H58</f>
        <v>1800000</v>
      </c>
      <c r="I57" s="85">
        <f>I58</f>
        <v>1800000</v>
      </c>
      <c r="J57" s="90">
        <f t="shared" si="7"/>
        <v>100</v>
      </c>
    </row>
    <row r="58" spans="1:10" ht="12.75">
      <c r="A58" s="32"/>
      <c r="B58" s="67" t="s">
        <v>31</v>
      </c>
      <c r="C58" s="60" t="s">
        <v>66</v>
      </c>
      <c r="D58" s="30" t="s">
        <v>30</v>
      </c>
      <c r="E58" s="30" t="s">
        <v>32</v>
      </c>
      <c r="F58" s="30"/>
      <c r="G58" s="31"/>
      <c r="H58" s="85">
        <f>H59</f>
        <v>1800000</v>
      </c>
      <c r="I58" s="85">
        <f>I59</f>
        <v>1800000</v>
      </c>
      <c r="J58" s="90">
        <f t="shared" si="7"/>
        <v>100</v>
      </c>
    </row>
    <row r="59" spans="1:10" ht="12.75">
      <c r="A59" s="32"/>
      <c r="B59" s="68" t="s">
        <v>56</v>
      </c>
      <c r="C59" s="60" t="s">
        <v>66</v>
      </c>
      <c r="D59" s="30" t="s">
        <v>30</v>
      </c>
      <c r="E59" s="30" t="s">
        <v>32</v>
      </c>
      <c r="F59" s="30" t="s">
        <v>39</v>
      </c>
      <c r="G59" s="31"/>
      <c r="H59" s="85">
        <f>H61+H60</f>
        <v>1800000</v>
      </c>
      <c r="I59" s="85">
        <f>SUM(I60:I61)</f>
        <v>1800000</v>
      </c>
      <c r="J59" s="90">
        <f t="shared" si="7"/>
        <v>100</v>
      </c>
    </row>
    <row r="60" spans="1:10" ht="12.75">
      <c r="A60" s="32"/>
      <c r="B60" s="66" t="s">
        <v>25</v>
      </c>
      <c r="C60" s="60" t="s">
        <v>66</v>
      </c>
      <c r="D60" s="30" t="s">
        <v>30</v>
      </c>
      <c r="E60" s="30" t="s">
        <v>32</v>
      </c>
      <c r="F60" s="30" t="s">
        <v>39</v>
      </c>
      <c r="G60" s="31" t="s">
        <v>26</v>
      </c>
      <c r="H60" s="85">
        <v>0</v>
      </c>
      <c r="I60" s="85"/>
      <c r="J60" s="90"/>
    </row>
    <row r="61" spans="1:10" ht="12.75">
      <c r="A61" s="32"/>
      <c r="B61" s="77" t="s">
        <v>126</v>
      </c>
      <c r="C61" s="60" t="s">
        <v>66</v>
      </c>
      <c r="D61" s="30" t="s">
        <v>30</v>
      </c>
      <c r="E61" s="30" t="s">
        <v>32</v>
      </c>
      <c r="F61" s="30" t="s">
        <v>39</v>
      </c>
      <c r="G61" s="31" t="s">
        <v>91</v>
      </c>
      <c r="H61" s="85">
        <v>1800000</v>
      </c>
      <c r="I61" s="85">
        <v>1800000</v>
      </c>
      <c r="J61" s="90">
        <f t="shared" si="7"/>
        <v>100</v>
      </c>
    </row>
    <row r="62" spans="1:10" ht="12.75">
      <c r="A62" s="74" t="s">
        <v>157</v>
      </c>
      <c r="B62" s="65" t="s">
        <v>67</v>
      </c>
      <c r="C62" s="61" t="s">
        <v>68</v>
      </c>
      <c r="D62" s="70"/>
      <c r="E62" s="70"/>
      <c r="F62" s="70"/>
      <c r="G62" s="71"/>
      <c r="H62" s="84">
        <f aca="true" t="shared" si="8" ref="H62:I65">+H63</f>
        <v>0</v>
      </c>
      <c r="I62" s="84">
        <f t="shared" si="8"/>
        <v>0</v>
      </c>
      <c r="J62" s="90"/>
    </row>
    <row r="63" spans="1:10" ht="25.5">
      <c r="A63" s="74"/>
      <c r="B63" s="66" t="s">
        <v>87</v>
      </c>
      <c r="C63" s="60" t="s">
        <v>68</v>
      </c>
      <c r="D63" s="30" t="s">
        <v>121</v>
      </c>
      <c r="E63" s="30"/>
      <c r="F63" s="30"/>
      <c r="G63" s="31"/>
      <c r="H63" s="85">
        <f t="shared" si="8"/>
        <v>0</v>
      </c>
      <c r="I63" s="85">
        <f t="shared" si="8"/>
        <v>0</v>
      </c>
      <c r="J63" s="90"/>
    </row>
    <row r="64" spans="1:10" ht="12.75">
      <c r="A64" s="32"/>
      <c r="B64" s="66" t="s">
        <v>27</v>
      </c>
      <c r="C64" s="60" t="s">
        <v>68</v>
      </c>
      <c r="D64" s="30" t="s">
        <v>121</v>
      </c>
      <c r="E64" s="30" t="s">
        <v>28</v>
      </c>
      <c r="F64" s="30"/>
      <c r="G64" s="31"/>
      <c r="H64" s="85">
        <f t="shared" si="8"/>
        <v>0</v>
      </c>
      <c r="I64" s="85">
        <f t="shared" si="8"/>
        <v>0</v>
      </c>
      <c r="J64" s="90"/>
    </row>
    <row r="65" spans="1:10" ht="12.75">
      <c r="A65" s="32"/>
      <c r="B65" s="69" t="s">
        <v>57</v>
      </c>
      <c r="C65" s="60" t="s">
        <v>68</v>
      </c>
      <c r="D65" s="30" t="s">
        <v>121</v>
      </c>
      <c r="E65" s="30" t="s">
        <v>28</v>
      </c>
      <c r="F65" s="30" t="s">
        <v>39</v>
      </c>
      <c r="G65" s="31"/>
      <c r="H65" s="85">
        <f t="shared" si="8"/>
        <v>0</v>
      </c>
      <c r="I65" s="85">
        <f t="shared" si="8"/>
        <v>0</v>
      </c>
      <c r="J65" s="90"/>
    </row>
    <row r="66" spans="1:10" ht="12.75">
      <c r="A66" s="32"/>
      <c r="B66" s="66" t="s">
        <v>25</v>
      </c>
      <c r="C66" s="60" t="s">
        <v>68</v>
      </c>
      <c r="D66" s="30" t="s">
        <v>121</v>
      </c>
      <c r="E66" s="30" t="s">
        <v>28</v>
      </c>
      <c r="F66" s="30" t="s">
        <v>39</v>
      </c>
      <c r="G66" s="31" t="s">
        <v>26</v>
      </c>
      <c r="H66" s="85">
        <v>0</v>
      </c>
      <c r="I66" s="85">
        <v>0</v>
      </c>
      <c r="J66" s="90"/>
    </row>
    <row r="67" spans="1:10" ht="12.75">
      <c r="A67" s="32"/>
      <c r="B67" s="38"/>
      <c r="C67" s="35"/>
      <c r="D67" s="30"/>
      <c r="E67" s="30"/>
      <c r="F67" s="30"/>
      <c r="G67" s="31"/>
      <c r="H67" s="85"/>
      <c r="I67" s="85"/>
      <c r="J67" s="85"/>
    </row>
    <row r="68" spans="1:10" ht="38.25">
      <c r="A68" s="74" t="s">
        <v>158</v>
      </c>
      <c r="B68" s="37" t="s">
        <v>98</v>
      </c>
      <c r="C68" s="59" t="s">
        <v>69</v>
      </c>
      <c r="D68" s="26"/>
      <c r="E68" s="26"/>
      <c r="F68" s="26"/>
      <c r="G68" s="27"/>
      <c r="H68" s="82">
        <f>H69</f>
        <v>599800</v>
      </c>
      <c r="I68" s="82">
        <f>I69</f>
        <v>581714.22</v>
      </c>
      <c r="J68" s="93">
        <f aca="true" t="shared" si="9" ref="J68:J75">SUM(I68/H68*100)</f>
        <v>96.98469823274425</v>
      </c>
    </row>
    <row r="69" spans="1:10" ht="25.5">
      <c r="A69" s="74"/>
      <c r="B69" s="28" t="s">
        <v>61</v>
      </c>
      <c r="C69" s="60" t="s">
        <v>69</v>
      </c>
      <c r="D69" s="30" t="s">
        <v>30</v>
      </c>
      <c r="E69" s="30"/>
      <c r="F69" s="30"/>
      <c r="G69" s="31"/>
      <c r="H69" s="85">
        <f>H70</f>
        <v>599800</v>
      </c>
      <c r="I69" s="85">
        <f>I70</f>
        <v>581714.22</v>
      </c>
      <c r="J69" s="90">
        <f t="shared" si="9"/>
        <v>96.98469823274425</v>
      </c>
    </row>
    <row r="70" spans="1:10" ht="12.75">
      <c r="A70" s="32"/>
      <c r="B70" s="39" t="s">
        <v>31</v>
      </c>
      <c r="C70" s="60" t="s">
        <v>69</v>
      </c>
      <c r="D70" s="30" t="s">
        <v>30</v>
      </c>
      <c r="E70" s="30" t="s">
        <v>32</v>
      </c>
      <c r="F70" s="30"/>
      <c r="G70" s="31"/>
      <c r="H70" s="85">
        <f>H71+H74</f>
        <v>599800</v>
      </c>
      <c r="I70" s="85">
        <f>I71+I74</f>
        <v>581714.22</v>
      </c>
      <c r="J70" s="90">
        <f t="shared" si="9"/>
        <v>96.98469823274425</v>
      </c>
    </row>
    <row r="71" spans="1:10" ht="12.75">
      <c r="A71" s="32"/>
      <c r="B71" s="39" t="s">
        <v>34</v>
      </c>
      <c r="C71" s="60" t="s">
        <v>69</v>
      </c>
      <c r="D71" s="30" t="s">
        <v>30</v>
      </c>
      <c r="E71" s="30" t="s">
        <v>32</v>
      </c>
      <c r="F71" s="30" t="s">
        <v>32</v>
      </c>
      <c r="G71" s="31"/>
      <c r="H71" s="85">
        <f>SUM(H72:H73)</f>
        <v>307300</v>
      </c>
      <c r="I71" s="85">
        <f>SUM(I72:I73)</f>
        <v>296084.04000000004</v>
      </c>
      <c r="J71" s="90">
        <f t="shared" si="9"/>
        <v>96.35015945330298</v>
      </c>
    </row>
    <row r="72" spans="1:10" ht="12.75">
      <c r="A72" s="32"/>
      <c r="B72" s="77" t="s">
        <v>92</v>
      </c>
      <c r="C72" s="60" t="s">
        <v>69</v>
      </c>
      <c r="D72" s="30" t="s">
        <v>30</v>
      </c>
      <c r="E72" s="30" t="s">
        <v>32</v>
      </c>
      <c r="F72" s="30" t="s">
        <v>32</v>
      </c>
      <c r="G72" s="31" t="s">
        <v>91</v>
      </c>
      <c r="H72" s="89">
        <v>131645.96</v>
      </c>
      <c r="I72" s="85">
        <v>120950</v>
      </c>
      <c r="J72" s="90">
        <f t="shared" si="9"/>
        <v>91.87520832390148</v>
      </c>
    </row>
    <row r="73" spans="1:10" ht="12.75">
      <c r="A73" s="32"/>
      <c r="B73" s="34" t="s">
        <v>127</v>
      </c>
      <c r="C73" s="60" t="s">
        <v>69</v>
      </c>
      <c r="D73" s="30" t="s">
        <v>30</v>
      </c>
      <c r="E73" s="30" t="s">
        <v>32</v>
      </c>
      <c r="F73" s="30" t="s">
        <v>32</v>
      </c>
      <c r="G73" s="31" t="s">
        <v>128</v>
      </c>
      <c r="H73" s="89">
        <v>175654.04</v>
      </c>
      <c r="I73" s="85">
        <v>175134.04</v>
      </c>
      <c r="J73" s="90">
        <f t="shared" si="9"/>
        <v>99.7039635410606</v>
      </c>
    </row>
    <row r="74" spans="1:10" ht="12.75">
      <c r="A74" s="32"/>
      <c r="B74" s="40" t="s">
        <v>83</v>
      </c>
      <c r="C74" s="60" t="s">
        <v>69</v>
      </c>
      <c r="D74" s="30" t="s">
        <v>30</v>
      </c>
      <c r="E74" s="30" t="s">
        <v>32</v>
      </c>
      <c r="F74" s="30" t="s">
        <v>82</v>
      </c>
      <c r="G74" s="31"/>
      <c r="H74" s="85">
        <f>+H75</f>
        <v>292500</v>
      </c>
      <c r="I74" s="85">
        <f>+I75</f>
        <v>285630.18</v>
      </c>
      <c r="J74" s="90">
        <f t="shared" si="9"/>
        <v>97.65134358974359</v>
      </c>
    </row>
    <row r="75" spans="1:10" ht="12.75">
      <c r="A75" s="32"/>
      <c r="B75" s="77" t="s">
        <v>92</v>
      </c>
      <c r="C75" s="60" t="s">
        <v>69</v>
      </c>
      <c r="D75" s="30" t="s">
        <v>30</v>
      </c>
      <c r="E75" s="30" t="s">
        <v>32</v>
      </c>
      <c r="F75" s="30" t="s">
        <v>82</v>
      </c>
      <c r="G75" s="31" t="s">
        <v>91</v>
      </c>
      <c r="H75" s="85">
        <v>292500</v>
      </c>
      <c r="I75" s="85">
        <v>285630.18</v>
      </c>
      <c r="J75" s="90">
        <f t="shared" si="9"/>
        <v>97.65134358974359</v>
      </c>
    </row>
    <row r="76" spans="1:10" ht="12.75">
      <c r="A76" s="32"/>
      <c r="B76" s="34"/>
      <c r="C76" s="35"/>
      <c r="D76" s="30"/>
      <c r="E76" s="30"/>
      <c r="F76" s="30"/>
      <c r="G76" s="31"/>
      <c r="H76" s="85"/>
      <c r="I76" s="85"/>
      <c r="J76" s="85"/>
    </row>
    <row r="77" spans="1:10" ht="38.25">
      <c r="A77" s="74" t="s">
        <v>159</v>
      </c>
      <c r="B77" s="37" t="s">
        <v>99</v>
      </c>
      <c r="C77" s="72" t="s">
        <v>70</v>
      </c>
      <c r="D77" s="30"/>
      <c r="E77" s="30"/>
      <c r="F77" s="30"/>
      <c r="G77" s="31"/>
      <c r="H77" s="84">
        <f aca="true" t="shared" si="10" ref="H77:I80">H78</f>
        <v>100000</v>
      </c>
      <c r="I77" s="84">
        <f t="shared" si="10"/>
        <v>100000</v>
      </c>
      <c r="J77" s="93">
        <f>SUM(I77/H77*100)</f>
        <v>100</v>
      </c>
    </row>
    <row r="78" spans="1:10" ht="25.5">
      <c r="A78" s="74"/>
      <c r="B78" s="34" t="s">
        <v>71</v>
      </c>
      <c r="C78" s="60" t="s">
        <v>70</v>
      </c>
      <c r="D78" s="30" t="s">
        <v>33</v>
      </c>
      <c r="E78" s="30"/>
      <c r="F78" s="30"/>
      <c r="G78" s="31"/>
      <c r="H78" s="85">
        <f t="shared" si="10"/>
        <v>100000</v>
      </c>
      <c r="I78" s="85">
        <f t="shared" si="10"/>
        <v>100000</v>
      </c>
      <c r="J78" s="90">
        <f>SUM(I78/H78*100)</f>
        <v>100</v>
      </c>
    </row>
    <row r="79" spans="1:10" ht="12.75">
      <c r="A79" s="32"/>
      <c r="B79" s="39" t="s">
        <v>31</v>
      </c>
      <c r="C79" s="60" t="s">
        <v>70</v>
      </c>
      <c r="D79" s="30" t="s">
        <v>33</v>
      </c>
      <c r="E79" s="30" t="s">
        <v>32</v>
      </c>
      <c r="F79" s="30"/>
      <c r="G79" s="31"/>
      <c r="H79" s="85">
        <f t="shared" si="10"/>
        <v>100000</v>
      </c>
      <c r="I79" s="85">
        <f t="shared" si="10"/>
        <v>100000</v>
      </c>
      <c r="J79" s="90">
        <f>SUM(I79/H79*100)</f>
        <v>100</v>
      </c>
    </row>
    <row r="80" spans="1:10" ht="12.75">
      <c r="A80" s="32"/>
      <c r="B80" s="41" t="s">
        <v>34</v>
      </c>
      <c r="C80" s="60" t="s">
        <v>70</v>
      </c>
      <c r="D80" s="30" t="s">
        <v>33</v>
      </c>
      <c r="E80" s="30" t="s">
        <v>32</v>
      </c>
      <c r="F80" s="30" t="s">
        <v>32</v>
      </c>
      <c r="G80" s="31"/>
      <c r="H80" s="85">
        <f t="shared" si="10"/>
        <v>100000</v>
      </c>
      <c r="I80" s="85">
        <f t="shared" si="10"/>
        <v>100000</v>
      </c>
      <c r="J80" s="90">
        <f>SUM(I80/H80*100)</f>
        <v>100</v>
      </c>
    </row>
    <row r="81" spans="1:10" ht="12.75">
      <c r="A81" s="32"/>
      <c r="B81" s="34" t="s">
        <v>35</v>
      </c>
      <c r="C81" s="60" t="s">
        <v>70</v>
      </c>
      <c r="D81" s="30" t="s">
        <v>36</v>
      </c>
      <c r="E81" s="30" t="s">
        <v>32</v>
      </c>
      <c r="F81" s="30" t="s">
        <v>32</v>
      </c>
      <c r="G81" s="31" t="s">
        <v>37</v>
      </c>
      <c r="H81" s="85">
        <v>100000</v>
      </c>
      <c r="I81" s="85">
        <v>100000</v>
      </c>
      <c r="J81" s="90">
        <f>SUM(I81/H81*100)</f>
        <v>100</v>
      </c>
    </row>
    <row r="82" spans="1:10" ht="12.75">
      <c r="A82" s="32"/>
      <c r="B82" s="34"/>
      <c r="C82" s="35"/>
      <c r="D82" s="30"/>
      <c r="E82" s="30"/>
      <c r="F82" s="30"/>
      <c r="G82" s="31"/>
      <c r="H82" s="85"/>
      <c r="I82" s="85"/>
      <c r="J82" s="85"/>
    </row>
    <row r="83" spans="1:10" ht="38.25">
      <c r="A83" s="74" t="s">
        <v>160</v>
      </c>
      <c r="B83" s="37" t="s">
        <v>72</v>
      </c>
      <c r="C83" s="59" t="s">
        <v>73</v>
      </c>
      <c r="D83" s="26"/>
      <c r="E83" s="26"/>
      <c r="F83" s="26"/>
      <c r="G83" s="27"/>
      <c r="H83" s="82">
        <f>+H84</f>
        <v>200000</v>
      </c>
      <c r="I83" s="82">
        <f>+I84</f>
        <v>166485</v>
      </c>
      <c r="J83" s="93">
        <f aca="true" t="shared" si="11" ref="J83:J100">SUM(I83/H83*100)</f>
        <v>83.24249999999999</v>
      </c>
    </row>
    <row r="84" spans="1:10" ht="25.5">
      <c r="A84" s="74"/>
      <c r="B84" s="34" t="s">
        <v>87</v>
      </c>
      <c r="C84" s="73" t="s">
        <v>73</v>
      </c>
      <c r="D84" s="30" t="s">
        <v>121</v>
      </c>
      <c r="E84" s="42"/>
      <c r="F84" s="42"/>
      <c r="G84" s="43"/>
      <c r="H84" s="85">
        <f>H85</f>
        <v>200000</v>
      </c>
      <c r="I84" s="85">
        <f>I85</f>
        <v>166485</v>
      </c>
      <c r="J84" s="90">
        <f t="shared" si="11"/>
        <v>83.24249999999999</v>
      </c>
    </row>
    <row r="85" spans="1:10" ht="12.75">
      <c r="A85" s="32"/>
      <c r="B85" s="34" t="s">
        <v>38</v>
      </c>
      <c r="C85" s="73" t="s">
        <v>73</v>
      </c>
      <c r="D85" s="30" t="s">
        <v>121</v>
      </c>
      <c r="E85" s="30" t="s">
        <v>20</v>
      </c>
      <c r="F85" s="30"/>
      <c r="G85" s="31"/>
      <c r="H85" s="85">
        <f>H86</f>
        <v>200000</v>
      </c>
      <c r="I85" s="85">
        <f>I86</f>
        <v>166485</v>
      </c>
      <c r="J85" s="90">
        <f t="shared" si="11"/>
        <v>83.24249999999999</v>
      </c>
    </row>
    <row r="86" spans="1:10" ht="12.75">
      <c r="A86" s="32"/>
      <c r="B86" s="34" t="s">
        <v>51</v>
      </c>
      <c r="C86" s="73" t="s">
        <v>73</v>
      </c>
      <c r="D86" s="30" t="s">
        <v>121</v>
      </c>
      <c r="E86" s="30" t="s">
        <v>20</v>
      </c>
      <c r="F86" s="30" t="s">
        <v>18</v>
      </c>
      <c r="G86" s="31"/>
      <c r="H86" s="85">
        <f>SUM(H87:H88)</f>
        <v>200000</v>
      </c>
      <c r="I86" s="85">
        <f>SUM(I87:I88)</f>
        <v>166485</v>
      </c>
      <c r="J86" s="90">
        <f t="shared" si="11"/>
        <v>83.24249999999999</v>
      </c>
    </row>
    <row r="87" spans="1:10" ht="12.75">
      <c r="A87" s="32"/>
      <c r="B87" s="34" t="s">
        <v>40</v>
      </c>
      <c r="C87" s="73" t="s">
        <v>73</v>
      </c>
      <c r="D87" s="30" t="s">
        <v>121</v>
      </c>
      <c r="E87" s="30" t="s">
        <v>20</v>
      </c>
      <c r="F87" s="30" t="s">
        <v>18</v>
      </c>
      <c r="G87" s="43" t="s">
        <v>41</v>
      </c>
      <c r="H87" s="85">
        <v>33515</v>
      </c>
      <c r="I87" s="85"/>
      <c r="J87" s="90">
        <f t="shared" si="11"/>
        <v>0</v>
      </c>
    </row>
    <row r="88" spans="1:10" ht="12.75">
      <c r="A88" s="32"/>
      <c r="B88" s="41" t="s">
        <v>129</v>
      </c>
      <c r="C88" s="73" t="s">
        <v>73</v>
      </c>
      <c r="D88" s="30" t="s">
        <v>121</v>
      </c>
      <c r="E88" s="30" t="s">
        <v>20</v>
      </c>
      <c r="F88" s="30" t="s">
        <v>18</v>
      </c>
      <c r="G88" s="43" t="s">
        <v>125</v>
      </c>
      <c r="H88" s="85">
        <v>166485</v>
      </c>
      <c r="I88" s="85">
        <v>166485</v>
      </c>
      <c r="J88" s="90">
        <f t="shared" si="11"/>
        <v>100</v>
      </c>
    </row>
    <row r="89" spans="1:10" ht="12.75">
      <c r="A89" s="32"/>
      <c r="B89" s="34"/>
      <c r="C89" s="60"/>
      <c r="D89" s="30"/>
      <c r="E89" s="30"/>
      <c r="F89" s="30"/>
      <c r="G89" s="43"/>
      <c r="H89" s="85"/>
      <c r="I89" s="85"/>
      <c r="J89" s="85"/>
    </row>
    <row r="90" spans="1:10" ht="25.5">
      <c r="A90" s="74" t="s">
        <v>161</v>
      </c>
      <c r="B90" s="78" t="s">
        <v>100</v>
      </c>
      <c r="C90" s="59" t="s">
        <v>101</v>
      </c>
      <c r="D90" s="26"/>
      <c r="E90" s="26"/>
      <c r="F90" s="26"/>
      <c r="G90" s="27"/>
      <c r="H90" s="82">
        <f aca="true" t="shared" si="12" ref="H90:I93">+H91</f>
        <v>100000</v>
      </c>
      <c r="I90" s="82">
        <f t="shared" si="12"/>
        <v>100000</v>
      </c>
      <c r="J90" s="93">
        <f t="shared" si="11"/>
        <v>100</v>
      </c>
    </row>
    <row r="91" spans="1:10" ht="25.5">
      <c r="A91" s="74"/>
      <c r="B91" s="34" t="s">
        <v>71</v>
      </c>
      <c r="C91" s="73" t="s">
        <v>101</v>
      </c>
      <c r="D91" s="30" t="s">
        <v>33</v>
      </c>
      <c r="E91" s="42"/>
      <c r="F91" s="42"/>
      <c r="G91" s="43"/>
      <c r="H91" s="85">
        <f t="shared" si="12"/>
        <v>100000</v>
      </c>
      <c r="I91" s="85">
        <f t="shared" si="12"/>
        <v>100000</v>
      </c>
      <c r="J91" s="90">
        <f t="shared" si="11"/>
        <v>100</v>
      </c>
    </row>
    <row r="92" spans="1:10" ht="12.75">
      <c r="A92" s="32"/>
      <c r="B92" s="34" t="s">
        <v>102</v>
      </c>
      <c r="C92" s="73" t="s">
        <v>101</v>
      </c>
      <c r="D92" s="30" t="s">
        <v>33</v>
      </c>
      <c r="E92" s="30" t="s">
        <v>89</v>
      </c>
      <c r="F92" s="30"/>
      <c r="G92" s="31"/>
      <c r="H92" s="85">
        <f t="shared" si="12"/>
        <v>100000</v>
      </c>
      <c r="I92" s="85">
        <f t="shared" si="12"/>
        <v>100000</v>
      </c>
      <c r="J92" s="90">
        <f t="shared" si="11"/>
        <v>100</v>
      </c>
    </row>
    <row r="93" spans="1:10" ht="12.75">
      <c r="A93" s="32"/>
      <c r="B93" s="34" t="s">
        <v>103</v>
      </c>
      <c r="C93" s="73" t="s">
        <v>101</v>
      </c>
      <c r="D93" s="30" t="s">
        <v>33</v>
      </c>
      <c r="E93" s="30" t="s">
        <v>89</v>
      </c>
      <c r="F93" s="30" t="s">
        <v>29</v>
      </c>
      <c r="G93" s="31"/>
      <c r="H93" s="85">
        <f t="shared" si="12"/>
        <v>100000</v>
      </c>
      <c r="I93" s="85">
        <f t="shared" si="12"/>
        <v>100000</v>
      </c>
      <c r="J93" s="90">
        <f t="shared" si="11"/>
        <v>100</v>
      </c>
    </row>
    <row r="94" spans="1:10" ht="12.75">
      <c r="A94" s="32"/>
      <c r="B94" s="34" t="s">
        <v>40</v>
      </c>
      <c r="C94" s="73" t="s">
        <v>101</v>
      </c>
      <c r="D94" s="30" t="s">
        <v>33</v>
      </c>
      <c r="E94" s="30" t="s">
        <v>89</v>
      </c>
      <c r="F94" s="30" t="s">
        <v>29</v>
      </c>
      <c r="G94" s="43" t="s">
        <v>41</v>
      </c>
      <c r="H94" s="85">
        <v>100000</v>
      </c>
      <c r="I94" s="85">
        <v>100000</v>
      </c>
      <c r="J94" s="90">
        <f t="shared" si="11"/>
        <v>100</v>
      </c>
    </row>
    <row r="95" spans="1:10" ht="12.75">
      <c r="A95" s="32"/>
      <c r="B95" s="34"/>
      <c r="C95" s="35"/>
      <c r="D95" s="42"/>
      <c r="E95" s="30"/>
      <c r="F95" s="30"/>
      <c r="G95" s="43"/>
      <c r="H95" s="85"/>
      <c r="I95" s="85"/>
      <c r="J95" s="85"/>
    </row>
    <row r="96" spans="1:10" ht="38.25">
      <c r="A96" s="74" t="s">
        <v>139</v>
      </c>
      <c r="B96" s="37" t="s">
        <v>104</v>
      </c>
      <c r="C96" s="59" t="s">
        <v>74</v>
      </c>
      <c r="D96" s="26"/>
      <c r="E96" s="26"/>
      <c r="F96" s="26"/>
      <c r="G96" s="27"/>
      <c r="H96" s="82">
        <f aca="true" t="shared" si="13" ref="H96:I99">H97</f>
        <v>252236</v>
      </c>
      <c r="I96" s="82">
        <f t="shared" si="13"/>
        <v>252236</v>
      </c>
      <c r="J96" s="93">
        <f t="shared" si="11"/>
        <v>100</v>
      </c>
    </row>
    <row r="97" spans="1:10" ht="25.5">
      <c r="A97" s="74"/>
      <c r="B97" s="34" t="s">
        <v>71</v>
      </c>
      <c r="C97" s="60" t="s">
        <v>74</v>
      </c>
      <c r="D97" s="30" t="s">
        <v>33</v>
      </c>
      <c r="E97" s="30"/>
      <c r="F97" s="30"/>
      <c r="G97" s="31"/>
      <c r="H97" s="85">
        <f t="shared" si="13"/>
        <v>252236</v>
      </c>
      <c r="I97" s="85">
        <f t="shared" si="13"/>
        <v>252236</v>
      </c>
      <c r="J97" s="90">
        <f t="shared" si="11"/>
        <v>100</v>
      </c>
    </row>
    <row r="98" spans="1:10" ht="12.75">
      <c r="A98" s="32"/>
      <c r="B98" s="34" t="s">
        <v>42</v>
      </c>
      <c r="C98" s="60" t="s">
        <v>74</v>
      </c>
      <c r="D98" s="30" t="s">
        <v>33</v>
      </c>
      <c r="E98" s="30" t="s">
        <v>18</v>
      </c>
      <c r="F98" s="30"/>
      <c r="G98" s="31"/>
      <c r="H98" s="85">
        <f t="shared" si="13"/>
        <v>252236</v>
      </c>
      <c r="I98" s="85">
        <f t="shared" si="13"/>
        <v>252236</v>
      </c>
      <c r="J98" s="90">
        <f t="shared" si="11"/>
        <v>100</v>
      </c>
    </row>
    <row r="99" spans="1:10" ht="12.75">
      <c r="A99" s="32"/>
      <c r="B99" s="34" t="s">
        <v>19</v>
      </c>
      <c r="C99" s="60" t="s">
        <v>74</v>
      </c>
      <c r="D99" s="30" t="s">
        <v>33</v>
      </c>
      <c r="E99" s="30" t="s">
        <v>18</v>
      </c>
      <c r="F99" s="30" t="s">
        <v>20</v>
      </c>
      <c r="G99" s="31"/>
      <c r="H99" s="85">
        <f t="shared" si="13"/>
        <v>252236</v>
      </c>
      <c r="I99" s="85">
        <f t="shared" si="13"/>
        <v>252236</v>
      </c>
      <c r="J99" s="90">
        <f t="shared" si="11"/>
        <v>100</v>
      </c>
    </row>
    <row r="100" spans="1:10" ht="12.75">
      <c r="A100" s="32"/>
      <c r="B100" s="34" t="s">
        <v>43</v>
      </c>
      <c r="C100" s="60" t="s">
        <v>74</v>
      </c>
      <c r="D100" s="30" t="s">
        <v>33</v>
      </c>
      <c r="E100" s="30" t="s">
        <v>18</v>
      </c>
      <c r="F100" s="30" t="s">
        <v>44</v>
      </c>
      <c r="G100" s="31" t="s">
        <v>45</v>
      </c>
      <c r="H100" s="85">
        <v>252236</v>
      </c>
      <c r="I100" s="85">
        <v>252236</v>
      </c>
      <c r="J100" s="90">
        <f t="shared" si="11"/>
        <v>100</v>
      </c>
    </row>
    <row r="101" spans="1:10" ht="12.75">
      <c r="A101" s="32"/>
      <c r="B101" s="34"/>
      <c r="C101" s="35"/>
      <c r="D101" s="30"/>
      <c r="E101" s="30"/>
      <c r="F101" s="30"/>
      <c r="G101" s="31"/>
      <c r="H101" s="85"/>
      <c r="I101" s="85"/>
      <c r="J101" s="85"/>
    </row>
    <row r="102" spans="1:10" ht="38.25">
      <c r="A102" s="74" t="s">
        <v>140</v>
      </c>
      <c r="B102" s="78" t="s">
        <v>106</v>
      </c>
      <c r="C102" s="59" t="s">
        <v>105</v>
      </c>
      <c r="D102" s="26"/>
      <c r="E102" s="26"/>
      <c r="F102" s="26"/>
      <c r="G102" s="27"/>
      <c r="H102" s="82">
        <f aca="true" t="shared" si="14" ref="H102:I104">+H103</f>
        <v>72787.47</v>
      </c>
      <c r="I102" s="82">
        <f t="shared" si="14"/>
        <v>72787.47</v>
      </c>
      <c r="J102" s="93">
        <f aca="true" t="shared" si="15" ref="J102:J107">SUM(I102/H102*100)</f>
        <v>100</v>
      </c>
    </row>
    <row r="103" spans="1:10" ht="25.5">
      <c r="A103" s="74"/>
      <c r="B103" s="34" t="s">
        <v>87</v>
      </c>
      <c r="C103" s="60" t="s">
        <v>105</v>
      </c>
      <c r="D103" s="30" t="s">
        <v>121</v>
      </c>
      <c r="E103" s="30"/>
      <c r="F103" s="30"/>
      <c r="G103" s="31"/>
      <c r="H103" s="85">
        <f t="shared" si="14"/>
        <v>72787.47</v>
      </c>
      <c r="I103" s="85">
        <f t="shared" si="14"/>
        <v>72787.47</v>
      </c>
      <c r="J103" s="90">
        <f t="shared" si="15"/>
        <v>100</v>
      </c>
    </row>
    <row r="104" spans="1:10" ht="12.75">
      <c r="A104" s="32"/>
      <c r="B104" s="34" t="s">
        <v>108</v>
      </c>
      <c r="C104" s="60" t="s">
        <v>105</v>
      </c>
      <c r="D104" s="30" t="s">
        <v>121</v>
      </c>
      <c r="E104" s="30" t="s">
        <v>82</v>
      </c>
      <c r="F104" s="30"/>
      <c r="G104" s="31"/>
      <c r="H104" s="85">
        <f t="shared" si="14"/>
        <v>72787.47</v>
      </c>
      <c r="I104" s="85">
        <f t="shared" si="14"/>
        <v>72787.47</v>
      </c>
      <c r="J104" s="90">
        <f t="shared" si="15"/>
        <v>100</v>
      </c>
    </row>
    <row r="105" spans="1:10" ht="12.75">
      <c r="A105" s="32"/>
      <c r="B105" s="34" t="s">
        <v>107</v>
      </c>
      <c r="C105" s="60" t="s">
        <v>105</v>
      </c>
      <c r="D105" s="30" t="s">
        <v>121</v>
      </c>
      <c r="E105" s="30" t="s">
        <v>82</v>
      </c>
      <c r="F105" s="30" t="s">
        <v>82</v>
      </c>
      <c r="G105" s="31"/>
      <c r="H105" s="85">
        <f>SUM(H106:H107)</f>
        <v>72787.47</v>
      </c>
      <c r="I105" s="85">
        <f>SUM(I106:I107)</f>
        <v>72787.47</v>
      </c>
      <c r="J105" s="90">
        <f t="shared" si="15"/>
        <v>100</v>
      </c>
    </row>
    <row r="106" spans="1:10" ht="12.75">
      <c r="A106" s="32"/>
      <c r="B106" s="41" t="s">
        <v>92</v>
      </c>
      <c r="C106" s="60" t="s">
        <v>105</v>
      </c>
      <c r="D106" s="30" t="s">
        <v>121</v>
      </c>
      <c r="E106" s="30" t="s">
        <v>82</v>
      </c>
      <c r="F106" s="30" t="s">
        <v>82</v>
      </c>
      <c r="G106" s="31" t="s">
        <v>91</v>
      </c>
      <c r="H106" s="85">
        <v>0</v>
      </c>
      <c r="I106" s="85"/>
      <c r="J106" s="90"/>
    </row>
    <row r="107" spans="1:10" ht="12.75">
      <c r="A107" s="32"/>
      <c r="B107" s="34" t="s">
        <v>40</v>
      </c>
      <c r="C107" s="60" t="s">
        <v>105</v>
      </c>
      <c r="D107" s="30" t="s">
        <v>121</v>
      </c>
      <c r="E107" s="30" t="s">
        <v>82</v>
      </c>
      <c r="F107" s="30" t="s">
        <v>82</v>
      </c>
      <c r="G107" s="31" t="s">
        <v>41</v>
      </c>
      <c r="H107" s="85">
        <v>72787.47</v>
      </c>
      <c r="I107" s="85">
        <v>72787.47</v>
      </c>
      <c r="J107" s="90">
        <f t="shared" si="15"/>
        <v>100</v>
      </c>
    </row>
    <row r="108" spans="1:10" ht="12.75">
      <c r="A108" s="32"/>
      <c r="B108" s="79"/>
      <c r="C108" s="60"/>
      <c r="D108" s="30"/>
      <c r="E108" s="30"/>
      <c r="F108" s="30"/>
      <c r="G108" s="31"/>
      <c r="H108" s="85"/>
      <c r="I108" s="85"/>
      <c r="J108" s="85"/>
    </row>
    <row r="109" spans="1:10" ht="38.25">
      <c r="A109" s="74" t="s">
        <v>141</v>
      </c>
      <c r="B109" s="78" t="s">
        <v>110</v>
      </c>
      <c r="C109" s="59" t="s">
        <v>109</v>
      </c>
      <c r="D109" s="26"/>
      <c r="E109" s="26"/>
      <c r="F109" s="26"/>
      <c r="G109" s="27"/>
      <c r="H109" s="82">
        <f aca="true" t="shared" si="16" ref="H109:I112">+H110</f>
        <v>100000</v>
      </c>
      <c r="I109" s="82">
        <f t="shared" si="16"/>
        <v>100000</v>
      </c>
      <c r="J109" s="90">
        <f>I109/H109*100</f>
        <v>100</v>
      </c>
    </row>
    <row r="110" spans="1:10" ht="25.5">
      <c r="A110" s="74"/>
      <c r="B110" s="34" t="s">
        <v>87</v>
      </c>
      <c r="C110" s="60" t="s">
        <v>109</v>
      </c>
      <c r="D110" s="30" t="s">
        <v>121</v>
      </c>
      <c r="E110" s="30"/>
      <c r="F110" s="30"/>
      <c r="G110" s="31"/>
      <c r="H110" s="85">
        <f t="shared" si="16"/>
        <v>100000</v>
      </c>
      <c r="I110" s="85">
        <f t="shared" si="16"/>
        <v>100000</v>
      </c>
      <c r="J110" s="90">
        <f>I110/H110*100</f>
        <v>100</v>
      </c>
    </row>
    <row r="111" spans="1:10" ht="12.75">
      <c r="A111" s="32"/>
      <c r="B111" s="34" t="s">
        <v>27</v>
      </c>
      <c r="C111" s="60" t="s">
        <v>109</v>
      </c>
      <c r="D111" s="30" t="s">
        <v>121</v>
      </c>
      <c r="E111" s="30" t="s">
        <v>28</v>
      </c>
      <c r="F111" s="30"/>
      <c r="G111" s="31"/>
      <c r="H111" s="85">
        <f t="shared" si="16"/>
        <v>100000</v>
      </c>
      <c r="I111" s="85">
        <f t="shared" si="16"/>
        <v>100000</v>
      </c>
      <c r="J111" s="90">
        <f>I111/H111*100</f>
        <v>100</v>
      </c>
    </row>
    <row r="112" spans="1:10" ht="12.75">
      <c r="A112" s="32"/>
      <c r="B112" s="34" t="s">
        <v>111</v>
      </c>
      <c r="C112" s="60" t="s">
        <v>109</v>
      </c>
      <c r="D112" s="30" t="s">
        <v>121</v>
      </c>
      <c r="E112" s="30" t="s">
        <v>28</v>
      </c>
      <c r="F112" s="30" t="s">
        <v>29</v>
      </c>
      <c r="G112" s="31"/>
      <c r="H112" s="85">
        <f t="shared" si="16"/>
        <v>100000</v>
      </c>
      <c r="I112" s="85">
        <f t="shared" si="16"/>
        <v>100000</v>
      </c>
      <c r="J112" s="90">
        <f>I112/H112*100</f>
        <v>100</v>
      </c>
    </row>
    <row r="113" spans="1:10" ht="12.75">
      <c r="A113" s="32"/>
      <c r="B113" s="34" t="s">
        <v>40</v>
      </c>
      <c r="C113" s="60" t="s">
        <v>109</v>
      </c>
      <c r="D113" s="30" t="s">
        <v>121</v>
      </c>
      <c r="E113" s="30" t="s">
        <v>28</v>
      </c>
      <c r="F113" s="30" t="s">
        <v>29</v>
      </c>
      <c r="G113" s="31" t="s">
        <v>41</v>
      </c>
      <c r="H113" s="85">
        <v>100000</v>
      </c>
      <c r="I113" s="85">
        <v>100000</v>
      </c>
      <c r="J113" s="90">
        <f>I113/H113*100</f>
        <v>100</v>
      </c>
    </row>
    <row r="114" spans="1:10" ht="12.75">
      <c r="A114" s="32"/>
      <c r="B114" s="38"/>
      <c r="C114" s="35"/>
      <c r="D114" s="30"/>
      <c r="E114" s="30"/>
      <c r="F114" s="30"/>
      <c r="G114" s="31"/>
      <c r="H114" s="85"/>
      <c r="I114" s="85"/>
      <c r="J114" s="85"/>
    </row>
    <row r="115" spans="1:10" ht="51">
      <c r="A115" s="74" t="s">
        <v>142</v>
      </c>
      <c r="B115" s="37" t="s">
        <v>75</v>
      </c>
      <c r="C115" s="59" t="s">
        <v>76</v>
      </c>
      <c r="D115" s="26"/>
      <c r="E115" s="26"/>
      <c r="F115" s="26"/>
      <c r="G115" s="27"/>
      <c r="H115" s="82">
        <f aca="true" t="shared" si="17" ref="H115:I118">H116</f>
        <v>30000</v>
      </c>
      <c r="I115" s="82">
        <f t="shared" si="17"/>
        <v>30000</v>
      </c>
      <c r="J115" s="93">
        <f>SUM(I115/H115*100)</f>
        <v>100</v>
      </c>
    </row>
    <row r="116" spans="1:10" ht="25.5">
      <c r="A116" s="74"/>
      <c r="B116" s="34" t="s">
        <v>87</v>
      </c>
      <c r="C116" s="60" t="s">
        <v>76</v>
      </c>
      <c r="D116" s="30" t="s">
        <v>121</v>
      </c>
      <c r="E116" s="30"/>
      <c r="F116" s="30"/>
      <c r="G116" s="31"/>
      <c r="H116" s="85">
        <f t="shared" si="17"/>
        <v>30000</v>
      </c>
      <c r="I116" s="85">
        <f t="shared" si="17"/>
        <v>30000</v>
      </c>
      <c r="J116" s="90">
        <f>SUM(I116/H116*100)</f>
        <v>100</v>
      </c>
    </row>
    <row r="117" spans="1:10" ht="12.75">
      <c r="A117" s="32"/>
      <c r="B117" s="34" t="s">
        <v>42</v>
      </c>
      <c r="C117" s="60" t="s">
        <v>76</v>
      </c>
      <c r="D117" s="30" t="s">
        <v>121</v>
      </c>
      <c r="E117" s="30" t="s">
        <v>18</v>
      </c>
      <c r="F117" s="30"/>
      <c r="G117" s="31"/>
      <c r="H117" s="85">
        <f t="shared" si="17"/>
        <v>30000</v>
      </c>
      <c r="I117" s="85">
        <f t="shared" si="17"/>
        <v>30000</v>
      </c>
      <c r="J117" s="90">
        <f>SUM(I117/H117*100)</f>
        <v>100</v>
      </c>
    </row>
    <row r="118" spans="1:10" ht="12.75">
      <c r="A118" s="32"/>
      <c r="B118" s="34" t="s">
        <v>48</v>
      </c>
      <c r="C118" s="60" t="s">
        <v>76</v>
      </c>
      <c r="D118" s="30" t="s">
        <v>121</v>
      </c>
      <c r="E118" s="30" t="s">
        <v>18</v>
      </c>
      <c r="F118" s="30" t="s">
        <v>23</v>
      </c>
      <c r="G118" s="31"/>
      <c r="H118" s="85">
        <f t="shared" si="17"/>
        <v>30000</v>
      </c>
      <c r="I118" s="85">
        <f t="shared" si="17"/>
        <v>30000</v>
      </c>
      <c r="J118" s="90">
        <f>SUM(I118/H118*100)</f>
        <v>100</v>
      </c>
    </row>
    <row r="119" spans="1:10" ht="12.75">
      <c r="A119" s="32"/>
      <c r="B119" s="34" t="s">
        <v>40</v>
      </c>
      <c r="C119" s="60" t="s">
        <v>76</v>
      </c>
      <c r="D119" s="30" t="s">
        <v>121</v>
      </c>
      <c r="E119" s="30" t="s">
        <v>18</v>
      </c>
      <c r="F119" s="30" t="s">
        <v>23</v>
      </c>
      <c r="G119" s="31" t="s">
        <v>41</v>
      </c>
      <c r="H119" s="85">
        <v>30000</v>
      </c>
      <c r="I119" s="85">
        <v>30000</v>
      </c>
      <c r="J119" s="90">
        <f>SUM(I119/H119*100)</f>
        <v>100</v>
      </c>
    </row>
    <row r="120" spans="1:10" ht="12.75">
      <c r="A120" s="32"/>
      <c r="B120" s="44"/>
      <c r="C120" s="35"/>
      <c r="D120" s="30"/>
      <c r="E120" s="30"/>
      <c r="F120" s="30"/>
      <c r="G120" s="31"/>
      <c r="H120" s="85"/>
      <c r="I120" s="85"/>
      <c r="J120" s="85"/>
    </row>
    <row r="121" spans="1:10" ht="38.25">
      <c r="A121" s="74" t="s">
        <v>143</v>
      </c>
      <c r="B121" s="37" t="s">
        <v>53</v>
      </c>
      <c r="C121" s="59" t="s">
        <v>77</v>
      </c>
      <c r="D121" s="26"/>
      <c r="E121" s="26"/>
      <c r="F121" s="26"/>
      <c r="G121" s="27"/>
      <c r="H121" s="82">
        <f aca="true" t="shared" si="18" ref="H121:I123">H122</f>
        <v>20000</v>
      </c>
      <c r="I121" s="82">
        <f t="shared" si="18"/>
        <v>20000</v>
      </c>
      <c r="J121" s="93">
        <f aca="true" t="shared" si="19" ref="J121:J126">SUM(I121/H121*100)</f>
        <v>100</v>
      </c>
    </row>
    <row r="122" spans="1:10" ht="25.5">
      <c r="A122" s="74"/>
      <c r="B122" s="34" t="s">
        <v>87</v>
      </c>
      <c r="C122" s="60" t="s">
        <v>77</v>
      </c>
      <c r="D122" s="30" t="s">
        <v>121</v>
      </c>
      <c r="E122" s="30"/>
      <c r="F122" s="30"/>
      <c r="G122" s="31"/>
      <c r="H122" s="85">
        <f t="shared" si="18"/>
        <v>20000</v>
      </c>
      <c r="I122" s="85">
        <f t="shared" si="18"/>
        <v>20000</v>
      </c>
      <c r="J122" s="94">
        <f t="shared" si="19"/>
        <v>100</v>
      </c>
    </row>
    <row r="123" spans="1:10" ht="12.75">
      <c r="A123" s="32"/>
      <c r="B123" s="41" t="s">
        <v>88</v>
      </c>
      <c r="C123" s="60" t="s">
        <v>77</v>
      </c>
      <c r="D123" s="30" t="s">
        <v>121</v>
      </c>
      <c r="E123" s="30" t="s">
        <v>23</v>
      </c>
      <c r="F123" s="30"/>
      <c r="G123" s="31"/>
      <c r="H123" s="85">
        <f t="shared" si="18"/>
        <v>20000</v>
      </c>
      <c r="I123" s="85">
        <f t="shared" si="18"/>
        <v>20000</v>
      </c>
      <c r="J123" s="94">
        <f t="shared" si="19"/>
        <v>100</v>
      </c>
    </row>
    <row r="124" spans="1:10" ht="12.75">
      <c r="A124" s="32"/>
      <c r="B124" s="41" t="s">
        <v>97</v>
      </c>
      <c r="C124" s="60" t="s">
        <v>77</v>
      </c>
      <c r="D124" s="30" t="s">
        <v>121</v>
      </c>
      <c r="E124" s="30" t="s">
        <v>23</v>
      </c>
      <c r="F124" s="30" t="s">
        <v>24</v>
      </c>
      <c r="G124" s="31"/>
      <c r="H124" s="85">
        <f>SUM(H125:H126)</f>
        <v>20000</v>
      </c>
      <c r="I124" s="85">
        <f>SUM(I125:I126)</f>
        <v>20000</v>
      </c>
      <c r="J124" s="94">
        <f t="shared" si="19"/>
        <v>100</v>
      </c>
    </row>
    <row r="125" spans="1:10" ht="12.75">
      <c r="A125" s="32"/>
      <c r="B125" s="41" t="s">
        <v>113</v>
      </c>
      <c r="C125" s="60" t="s">
        <v>77</v>
      </c>
      <c r="D125" s="30" t="s">
        <v>121</v>
      </c>
      <c r="E125" s="30" t="s">
        <v>23</v>
      </c>
      <c r="F125" s="30" t="s">
        <v>24</v>
      </c>
      <c r="G125" s="31" t="s">
        <v>112</v>
      </c>
      <c r="H125" s="85">
        <v>17000</v>
      </c>
      <c r="I125" s="85">
        <v>17000</v>
      </c>
      <c r="J125" s="94">
        <f t="shared" si="19"/>
        <v>100</v>
      </c>
    </row>
    <row r="126" spans="1:10" ht="12.75">
      <c r="A126" s="32"/>
      <c r="B126" s="34" t="s">
        <v>40</v>
      </c>
      <c r="C126" s="60" t="s">
        <v>77</v>
      </c>
      <c r="D126" s="30" t="s">
        <v>121</v>
      </c>
      <c r="E126" s="30" t="s">
        <v>23</v>
      </c>
      <c r="F126" s="30" t="s">
        <v>24</v>
      </c>
      <c r="G126" s="31" t="s">
        <v>41</v>
      </c>
      <c r="H126" s="85">
        <v>3000</v>
      </c>
      <c r="I126" s="85">
        <v>3000</v>
      </c>
      <c r="J126" s="94">
        <f t="shared" si="19"/>
        <v>100</v>
      </c>
    </row>
    <row r="127" spans="1:10" ht="12.75">
      <c r="A127" s="32"/>
      <c r="B127" s="79"/>
      <c r="C127" s="60"/>
      <c r="D127" s="30"/>
      <c r="E127" s="30"/>
      <c r="F127" s="30"/>
      <c r="G127" s="31"/>
      <c r="H127" s="85"/>
      <c r="I127" s="85"/>
      <c r="J127" s="85"/>
    </row>
    <row r="128" spans="1:10" ht="25.5">
      <c r="A128" s="74" t="s">
        <v>144</v>
      </c>
      <c r="B128" s="37" t="s">
        <v>115</v>
      </c>
      <c r="C128" s="59" t="s">
        <v>114</v>
      </c>
      <c r="D128" s="26"/>
      <c r="E128" s="26"/>
      <c r="F128" s="26"/>
      <c r="G128" s="27"/>
      <c r="H128" s="82">
        <f aca="true" t="shared" si="20" ref="H128:I131">+H129</f>
        <v>50000</v>
      </c>
      <c r="I128" s="82">
        <f t="shared" si="20"/>
        <v>50000</v>
      </c>
      <c r="J128" s="90">
        <f aca="true" t="shared" si="21" ref="J128:J135">I128/H128*100</f>
        <v>100</v>
      </c>
    </row>
    <row r="129" spans="1:10" ht="25.5">
      <c r="A129" s="74"/>
      <c r="B129" s="34" t="s">
        <v>71</v>
      </c>
      <c r="C129" s="60" t="s">
        <v>114</v>
      </c>
      <c r="D129" s="30" t="s">
        <v>33</v>
      </c>
      <c r="E129" s="30"/>
      <c r="F129" s="30"/>
      <c r="G129" s="31"/>
      <c r="H129" s="85">
        <f>SUM(H130+H133)</f>
        <v>50000</v>
      </c>
      <c r="I129" s="85">
        <f>SUM(I130+I133)</f>
        <v>50000</v>
      </c>
      <c r="J129" s="90">
        <f t="shared" si="21"/>
        <v>100</v>
      </c>
    </row>
    <row r="130" spans="1:10" ht="12.75">
      <c r="A130" s="32"/>
      <c r="B130" s="41" t="s">
        <v>88</v>
      </c>
      <c r="C130" s="60" t="s">
        <v>114</v>
      </c>
      <c r="D130" s="30" t="s">
        <v>33</v>
      </c>
      <c r="E130" s="30" t="s">
        <v>23</v>
      </c>
      <c r="F130" s="30"/>
      <c r="G130" s="31"/>
      <c r="H130" s="85">
        <f t="shared" si="20"/>
        <v>0</v>
      </c>
      <c r="I130" s="85">
        <f t="shared" si="20"/>
        <v>0</v>
      </c>
      <c r="J130" s="90"/>
    </row>
    <row r="131" spans="1:10" ht="12.75">
      <c r="A131" s="32"/>
      <c r="B131" s="41" t="s">
        <v>97</v>
      </c>
      <c r="C131" s="60" t="s">
        <v>114</v>
      </c>
      <c r="D131" s="30" t="s">
        <v>33</v>
      </c>
      <c r="E131" s="30" t="s">
        <v>23</v>
      </c>
      <c r="F131" s="30" t="s">
        <v>24</v>
      </c>
      <c r="G131" s="31"/>
      <c r="H131" s="85">
        <f t="shared" si="20"/>
        <v>0</v>
      </c>
      <c r="I131" s="85">
        <f t="shared" si="20"/>
        <v>0</v>
      </c>
      <c r="J131" s="90"/>
    </row>
    <row r="132" spans="1:10" ht="12.75">
      <c r="A132" s="32"/>
      <c r="B132" s="34" t="s">
        <v>40</v>
      </c>
      <c r="C132" s="60" t="s">
        <v>114</v>
      </c>
      <c r="D132" s="30" t="s">
        <v>33</v>
      </c>
      <c r="E132" s="30" t="s">
        <v>23</v>
      </c>
      <c r="F132" s="30" t="s">
        <v>24</v>
      </c>
      <c r="G132" s="31" t="s">
        <v>41</v>
      </c>
      <c r="H132" s="85">
        <v>0</v>
      </c>
      <c r="I132" s="85">
        <v>0</v>
      </c>
      <c r="J132" s="90"/>
    </row>
    <row r="133" spans="1:10" ht="12.75">
      <c r="A133" s="32"/>
      <c r="B133" s="34" t="s">
        <v>54</v>
      </c>
      <c r="C133" s="60" t="s">
        <v>114</v>
      </c>
      <c r="D133" s="30" t="s">
        <v>33</v>
      </c>
      <c r="E133" s="30" t="s">
        <v>29</v>
      </c>
      <c r="F133" s="30"/>
      <c r="G133" s="31"/>
      <c r="H133" s="85">
        <f>H134</f>
        <v>50000</v>
      </c>
      <c r="I133" s="85">
        <f>I134</f>
        <v>50000</v>
      </c>
      <c r="J133" s="90">
        <f t="shared" si="21"/>
        <v>100</v>
      </c>
    </row>
    <row r="134" spans="1:10" ht="12.75">
      <c r="A134" s="32"/>
      <c r="B134" s="41" t="s">
        <v>55</v>
      </c>
      <c r="C134" s="60" t="s">
        <v>114</v>
      </c>
      <c r="D134" s="30" t="s">
        <v>33</v>
      </c>
      <c r="E134" s="30" t="s">
        <v>29</v>
      </c>
      <c r="F134" s="30" t="s">
        <v>52</v>
      </c>
      <c r="G134" s="31"/>
      <c r="H134" s="85">
        <f>H135</f>
        <v>50000</v>
      </c>
      <c r="I134" s="85">
        <f>I135</f>
        <v>50000</v>
      </c>
      <c r="J134" s="90">
        <f t="shared" si="21"/>
        <v>100</v>
      </c>
    </row>
    <row r="135" spans="1:10" ht="12.75">
      <c r="A135" s="32"/>
      <c r="B135" s="34" t="s">
        <v>40</v>
      </c>
      <c r="C135" s="60" t="s">
        <v>114</v>
      </c>
      <c r="D135" s="30" t="s">
        <v>33</v>
      </c>
      <c r="E135" s="30" t="s">
        <v>29</v>
      </c>
      <c r="F135" s="30" t="s">
        <v>52</v>
      </c>
      <c r="G135" s="31" t="s">
        <v>41</v>
      </c>
      <c r="H135" s="85">
        <v>50000</v>
      </c>
      <c r="I135" s="85">
        <v>50000</v>
      </c>
      <c r="J135" s="90">
        <f t="shared" si="21"/>
        <v>100</v>
      </c>
    </row>
    <row r="136" spans="1:10" ht="12.75">
      <c r="A136" s="32"/>
      <c r="B136" s="56"/>
      <c r="C136" s="35"/>
      <c r="D136" s="30"/>
      <c r="E136" s="30"/>
      <c r="F136" s="30"/>
      <c r="G136" s="31"/>
      <c r="H136" s="85"/>
      <c r="I136" s="85"/>
      <c r="J136" s="85"/>
    </row>
    <row r="137" spans="1:10" ht="25.5">
      <c r="A137" s="74" t="s">
        <v>145</v>
      </c>
      <c r="B137" s="45" t="s">
        <v>116</v>
      </c>
      <c r="C137" s="59" t="s">
        <v>78</v>
      </c>
      <c r="D137" s="42"/>
      <c r="E137" s="42"/>
      <c r="F137" s="42"/>
      <c r="G137" s="43"/>
      <c r="H137" s="82">
        <f aca="true" t="shared" si="22" ref="H137:I140">H138</f>
        <v>100000</v>
      </c>
      <c r="I137" s="82">
        <f t="shared" si="22"/>
        <v>100000</v>
      </c>
      <c r="J137" s="93">
        <f aca="true" t="shared" si="23" ref="J137:J153">SUM(I137/H137*100)</f>
        <v>100</v>
      </c>
    </row>
    <row r="138" spans="1:10" ht="25.5">
      <c r="A138" s="74"/>
      <c r="B138" s="34" t="s">
        <v>71</v>
      </c>
      <c r="C138" s="60" t="s">
        <v>78</v>
      </c>
      <c r="D138" s="42" t="s">
        <v>33</v>
      </c>
      <c r="E138" s="42"/>
      <c r="F138" s="42"/>
      <c r="G138" s="43"/>
      <c r="H138" s="83">
        <f t="shared" si="22"/>
        <v>100000</v>
      </c>
      <c r="I138" s="83">
        <f t="shared" si="22"/>
        <v>100000</v>
      </c>
      <c r="J138" s="94">
        <f t="shared" si="23"/>
        <v>100</v>
      </c>
    </row>
    <row r="139" spans="1:10" ht="12.75">
      <c r="A139" s="32"/>
      <c r="B139" s="34" t="s">
        <v>49</v>
      </c>
      <c r="C139" s="60" t="s">
        <v>78</v>
      </c>
      <c r="D139" s="42" t="s">
        <v>33</v>
      </c>
      <c r="E139" s="42" t="s">
        <v>47</v>
      </c>
      <c r="F139" s="42"/>
      <c r="G139" s="43"/>
      <c r="H139" s="83">
        <f t="shared" si="22"/>
        <v>100000</v>
      </c>
      <c r="I139" s="83">
        <f t="shared" si="22"/>
        <v>100000</v>
      </c>
      <c r="J139" s="94">
        <f t="shared" si="23"/>
        <v>100</v>
      </c>
    </row>
    <row r="140" spans="1:10" ht="12.75">
      <c r="A140" s="32"/>
      <c r="B140" s="41" t="s">
        <v>80</v>
      </c>
      <c r="C140" s="60" t="s">
        <v>78</v>
      </c>
      <c r="D140" s="42" t="s">
        <v>33</v>
      </c>
      <c r="E140" s="42" t="s">
        <v>47</v>
      </c>
      <c r="F140" s="42" t="s">
        <v>29</v>
      </c>
      <c r="G140" s="43"/>
      <c r="H140" s="83">
        <f t="shared" si="22"/>
        <v>100000</v>
      </c>
      <c r="I140" s="83">
        <f t="shared" si="22"/>
        <v>100000</v>
      </c>
      <c r="J140" s="94">
        <f t="shared" si="23"/>
        <v>100</v>
      </c>
    </row>
    <row r="141" spans="1:10" ht="12.75">
      <c r="A141" s="32"/>
      <c r="B141" s="34" t="s">
        <v>79</v>
      </c>
      <c r="C141" s="60" t="s">
        <v>78</v>
      </c>
      <c r="D141" s="42" t="s">
        <v>33</v>
      </c>
      <c r="E141" s="42" t="s">
        <v>47</v>
      </c>
      <c r="F141" s="42" t="s">
        <v>29</v>
      </c>
      <c r="G141" s="43" t="s">
        <v>46</v>
      </c>
      <c r="H141" s="83">
        <v>100000</v>
      </c>
      <c r="I141" s="83">
        <v>100000</v>
      </c>
      <c r="J141" s="94">
        <f t="shared" si="23"/>
        <v>100</v>
      </c>
    </row>
    <row r="142" spans="1:10" ht="12.75">
      <c r="A142" s="32"/>
      <c r="B142" s="34"/>
      <c r="C142" s="60"/>
      <c r="D142" s="42"/>
      <c r="E142" s="42"/>
      <c r="F142" s="42"/>
      <c r="G142" s="43"/>
      <c r="H142" s="83"/>
      <c r="I142" s="83"/>
      <c r="J142" s="83"/>
    </row>
    <row r="143" spans="1:10" ht="38.25">
      <c r="A143" s="74" t="s">
        <v>146</v>
      </c>
      <c r="B143" s="80" t="s">
        <v>118</v>
      </c>
      <c r="C143" s="59" t="s">
        <v>117</v>
      </c>
      <c r="D143" s="42"/>
      <c r="E143" s="42"/>
      <c r="F143" s="42"/>
      <c r="G143" s="43"/>
      <c r="H143" s="82">
        <f aca="true" t="shared" si="24" ref="H143:I146">+H144</f>
        <v>0</v>
      </c>
      <c r="I143" s="82">
        <f t="shared" si="24"/>
        <v>0</v>
      </c>
      <c r="J143" s="94"/>
    </row>
    <row r="144" spans="1:10" ht="25.5">
      <c r="A144" s="74"/>
      <c r="B144" s="34" t="s">
        <v>87</v>
      </c>
      <c r="C144" s="60" t="s">
        <v>117</v>
      </c>
      <c r="D144" s="30" t="s">
        <v>121</v>
      </c>
      <c r="E144" s="42"/>
      <c r="F144" s="42"/>
      <c r="G144" s="43"/>
      <c r="H144" s="83">
        <f t="shared" si="24"/>
        <v>0</v>
      </c>
      <c r="I144" s="83">
        <f t="shared" si="24"/>
        <v>0</v>
      </c>
      <c r="J144" s="94"/>
    </row>
    <row r="145" spans="1:10" ht="12.75">
      <c r="A145" s="32"/>
      <c r="B145" s="34" t="s">
        <v>54</v>
      </c>
      <c r="C145" s="60" t="s">
        <v>117</v>
      </c>
      <c r="D145" s="30" t="s">
        <v>121</v>
      </c>
      <c r="E145" s="42" t="s">
        <v>29</v>
      </c>
      <c r="F145" s="42"/>
      <c r="G145" s="43"/>
      <c r="H145" s="83">
        <f t="shared" si="24"/>
        <v>0</v>
      </c>
      <c r="I145" s="83">
        <f t="shared" si="24"/>
        <v>0</v>
      </c>
      <c r="J145" s="94"/>
    </row>
    <row r="146" spans="1:10" ht="12.75">
      <c r="A146" s="32"/>
      <c r="B146" s="41" t="s">
        <v>55</v>
      </c>
      <c r="C146" s="60" t="s">
        <v>117</v>
      </c>
      <c r="D146" s="30" t="s">
        <v>121</v>
      </c>
      <c r="E146" s="42" t="s">
        <v>29</v>
      </c>
      <c r="F146" s="42" t="s">
        <v>52</v>
      </c>
      <c r="G146" s="43"/>
      <c r="H146" s="83">
        <f t="shared" si="24"/>
        <v>0</v>
      </c>
      <c r="I146" s="83">
        <f t="shared" si="24"/>
        <v>0</v>
      </c>
      <c r="J146" s="94"/>
    </row>
    <row r="147" spans="1:10" ht="12.75">
      <c r="A147" s="32"/>
      <c r="B147" s="34" t="s">
        <v>40</v>
      </c>
      <c r="C147" s="60" t="s">
        <v>117</v>
      </c>
      <c r="D147" s="30" t="s">
        <v>121</v>
      </c>
      <c r="E147" s="42" t="s">
        <v>29</v>
      </c>
      <c r="F147" s="42" t="s">
        <v>52</v>
      </c>
      <c r="G147" s="43" t="s">
        <v>41</v>
      </c>
      <c r="H147" s="83">
        <v>0</v>
      </c>
      <c r="I147" s="83"/>
      <c r="J147" s="94"/>
    </row>
    <row r="148" spans="1:10" ht="12.75">
      <c r="A148" s="32"/>
      <c r="B148" s="34"/>
      <c r="C148" s="60"/>
      <c r="D148" s="42"/>
      <c r="E148" s="42"/>
      <c r="F148" s="42"/>
      <c r="G148" s="43"/>
      <c r="H148" s="83"/>
      <c r="I148" s="83"/>
      <c r="J148" s="83"/>
    </row>
    <row r="149" spans="1:10" ht="37.5" customHeight="1">
      <c r="A149" s="74" t="s">
        <v>147</v>
      </c>
      <c r="B149" s="75" t="s">
        <v>84</v>
      </c>
      <c r="C149" s="59" t="s">
        <v>81</v>
      </c>
      <c r="D149" s="42"/>
      <c r="E149" s="42"/>
      <c r="F149" s="42"/>
      <c r="G149" s="43"/>
      <c r="H149" s="82">
        <f>H150+H155+H159</f>
        <v>686300</v>
      </c>
      <c r="I149" s="82">
        <f>I150+I155+I159</f>
        <v>686300</v>
      </c>
      <c r="J149" s="94">
        <f t="shared" si="23"/>
        <v>100</v>
      </c>
    </row>
    <row r="150" spans="1:10" ht="25.5" customHeight="1">
      <c r="A150" s="74"/>
      <c r="B150" s="34" t="s">
        <v>87</v>
      </c>
      <c r="C150" s="60" t="s">
        <v>81</v>
      </c>
      <c r="D150" s="30" t="s">
        <v>121</v>
      </c>
      <c r="E150" s="42"/>
      <c r="F150" s="42"/>
      <c r="G150" s="43"/>
      <c r="H150" s="83">
        <f>H151</f>
        <v>492300</v>
      </c>
      <c r="I150" s="83">
        <f>I151</f>
        <v>492300</v>
      </c>
      <c r="J150" s="94">
        <f t="shared" si="23"/>
        <v>100</v>
      </c>
    </row>
    <row r="151" spans="1:10" ht="12.75">
      <c r="A151" s="32"/>
      <c r="B151" s="34" t="s">
        <v>27</v>
      </c>
      <c r="C151" s="60" t="s">
        <v>81</v>
      </c>
      <c r="D151" s="30" t="s">
        <v>121</v>
      </c>
      <c r="E151" s="42" t="s">
        <v>28</v>
      </c>
      <c r="F151" s="42"/>
      <c r="G151" s="43"/>
      <c r="H151" s="83">
        <f>H152</f>
        <v>492300</v>
      </c>
      <c r="I151" s="83">
        <f>I152</f>
        <v>492300</v>
      </c>
      <c r="J151" s="94">
        <f t="shared" si="23"/>
        <v>100</v>
      </c>
    </row>
    <row r="152" spans="1:10" ht="12.75">
      <c r="A152" s="32"/>
      <c r="B152" s="34" t="s">
        <v>57</v>
      </c>
      <c r="C152" s="60" t="s">
        <v>81</v>
      </c>
      <c r="D152" s="30" t="s">
        <v>121</v>
      </c>
      <c r="E152" s="42" t="s">
        <v>28</v>
      </c>
      <c r="F152" s="42" t="s">
        <v>39</v>
      </c>
      <c r="G152" s="43"/>
      <c r="H152" s="83">
        <f>H153+H154</f>
        <v>492300</v>
      </c>
      <c r="I152" s="83">
        <f>I153+I154</f>
        <v>492300</v>
      </c>
      <c r="J152" s="94">
        <f t="shared" si="23"/>
        <v>100</v>
      </c>
    </row>
    <row r="153" spans="1:10" ht="12.75">
      <c r="A153" s="32"/>
      <c r="B153" s="34" t="s">
        <v>40</v>
      </c>
      <c r="C153" s="60" t="s">
        <v>81</v>
      </c>
      <c r="D153" s="30" t="s">
        <v>121</v>
      </c>
      <c r="E153" s="42" t="s">
        <v>28</v>
      </c>
      <c r="F153" s="42" t="s">
        <v>39</v>
      </c>
      <c r="G153" s="43" t="s">
        <v>41</v>
      </c>
      <c r="H153" s="83">
        <v>31500</v>
      </c>
      <c r="I153" s="83">
        <v>31500</v>
      </c>
      <c r="J153" s="94">
        <f t="shared" si="23"/>
        <v>100</v>
      </c>
    </row>
    <row r="154" spans="1:10" ht="12.75">
      <c r="A154" s="32"/>
      <c r="B154" s="41" t="s">
        <v>136</v>
      </c>
      <c r="C154" s="60" t="s">
        <v>134</v>
      </c>
      <c r="D154" s="30" t="s">
        <v>133</v>
      </c>
      <c r="E154" s="42" t="s">
        <v>28</v>
      </c>
      <c r="F154" s="42" t="s">
        <v>39</v>
      </c>
      <c r="G154" s="43" t="s">
        <v>135</v>
      </c>
      <c r="H154" s="83">
        <v>460800</v>
      </c>
      <c r="I154" s="83">
        <v>460800</v>
      </c>
      <c r="J154" s="94"/>
    </row>
    <row r="155" spans="1:10" ht="25.5">
      <c r="A155" s="32"/>
      <c r="B155" s="28" t="s">
        <v>61</v>
      </c>
      <c r="C155" s="60" t="s">
        <v>81</v>
      </c>
      <c r="D155" s="30" t="s">
        <v>30</v>
      </c>
      <c r="E155" s="30"/>
      <c r="F155" s="30"/>
      <c r="G155" s="31"/>
      <c r="H155" s="85">
        <f>H158</f>
        <v>64000</v>
      </c>
      <c r="I155" s="85">
        <f>I156</f>
        <v>64000</v>
      </c>
      <c r="J155" s="90">
        <f>I155/H155*100</f>
        <v>100</v>
      </c>
    </row>
    <row r="156" spans="1:10" ht="12.75">
      <c r="A156" s="32"/>
      <c r="B156" s="67" t="s">
        <v>31</v>
      </c>
      <c r="C156" s="60" t="s">
        <v>81</v>
      </c>
      <c r="D156" s="30" t="s">
        <v>30</v>
      </c>
      <c r="E156" s="30" t="s">
        <v>32</v>
      </c>
      <c r="F156" s="30"/>
      <c r="G156" s="31"/>
      <c r="H156" s="85">
        <f>H157</f>
        <v>64000</v>
      </c>
      <c r="I156" s="85">
        <f>I157</f>
        <v>64000</v>
      </c>
      <c r="J156" s="90">
        <f>I156/H156*100</f>
        <v>100</v>
      </c>
    </row>
    <row r="157" spans="1:10" ht="12.75">
      <c r="A157" s="32"/>
      <c r="B157" s="68" t="s">
        <v>56</v>
      </c>
      <c r="C157" s="60" t="s">
        <v>81</v>
      </c>
      <c r="D157" s="30" t="s">
        <v>30</v>
      </c>
      <c r="E157" s="30" t="s">
        <v>32</v>
      </c>
      <c r="F157" s="30" t="s">
        <v>39</v>
      </c>
      <c r="G157" s="31"/>
      <c r="H157" s="85">
        <f>H158</f>
        <v>64000</v>
      </c>
      <c r="I157" s="85">
        <f>SUM(I158:I158)</f>
        <v>64000</v>
      </c>
      <c r="J157" s="90">
        <f>I157/H157*100</f>
        <v>100</v>
      </c>
    </row>
    <row r="158" spans="1:10" ht="12.75">
      <c r="A158" s="32"/>
      <c r="B158" s="77" t="s">
        <v>126</v>
      </c>
      <c r="C158" s="60" t="s">
        <v>81</v>
      </c>
      <c r="D158" s="30" t="s">
        <v>30</v>
      </c>
      <c r="E158" s="30" t="s">
        <v>32</v>
      </c>
      <c r="F158" s="30" t="s">
        <v>39</v>
      </c>
      <c r="G158" s="31" t="s">
        <v>91</v>
      </c>
      <c r="H158" s="85">
        <v>64000</v>
      </c>
      <c r="I158" s="85">
        <v>64000</v>
      </c>
      <c r="J158" s="90">
        <f>I158/H158*100</f>
        <v>100</v>
      </c>
    </row>
    <row r="159" spans="1:10" ht="25.5">
      <c r="A159" s="74"/>
      <c r="B159" s="34" t="s">
        <v>71</v>
      </c>
      <c r="C159" s="60" t="s">
        <v>81</v>
      </c>
      <c r="D159" s="42" t="s">
        <v>33</v>
      </c>
      <c r="E159" s="42"/>
      <c r="F159" s="42"/>
      <c r="G159" s="43"/>
      <c r="H159" s="83">
        <f>H163+H160</f>
        <v>130000</v>
      </c>
      <c r="I159" s="83">
        <f>I163+I160</f>
        <v>130000</v>
      </c>
      <c r="J159" s="94">
        <f aca="true" t="shared" si="25" ref="J159:J165">SUM(I159/H159*100)</f>
        <v>100</v>
      </c>
    </row>
    <row r="160" spans="1:10" ht="12.75">
      <c r="A160" s="32"/>
      <c r="B160" s="34" t="s">
        <v>102</v>
      </c>
      <c r="C160" s="73" t="s">
        <v>101</v>
      </c>
      <c r="D160" s="30" t="s">
        <v>33</v>
      </c>
      <c r="E160" s="30" t="s">
        <v>89</v>
      </c>
      <c r="F160" s="30"/>
      <c r="G160" s="31"/>
      <c r="H160" s="85">
        <f>+H161</f>
        <v>97500</v>
      </c>
      <c r="I160" s="85">
        <f>+I161</f>
        <v>97500</v>
      </c>
      <c r="J160" s="90">
        <f>SUM(I160/H160*100)</f>
        <v>100</v>
      </c>
    </row>
    <row r="161" spans="1:10" ht="12.75">
      <c r="A161" s="32"/>
      <c r="B161" s="34" t="s">
        <v>103</v>
      </c>
      <c r="C161" s="73" t="s">
        <v>101</v>
      </c>
      <c r="D161" s="30" t="s">
        <v>33</v>
      </c>
      <c r="E161" s="30" t="s">
        <v>89</v>
      </c>
      <c r="F161" s="30" t="s">
        <v>29</v>
      </c>
      <c r="G161" s="31"/>
      <c r="H161" s="85">
        <f>+H162</f>
        <v>97500</v>
      </c>
      <c r="I161" s="85">
        <f>+I162</f>
        <v>97500</v>
      </c>
      <c r="J161" s="90">
        <f>SUM(I161/H161*100)</f>
        <v>100</v>
      </c>
    </row>
    <row r="162" spans="1:10" ht="12.75">
      <c r="A162" s="32"/>
      <c r="B162" s="77" t="s">
        <v>126</v>
      </c>
      <c r="C162" s="73" t="s">
        <v>101</v>
      </c>
      <c r="D162" s="30" t="s">
        <v>33</v>
      </c>
      <c r="E162" s="30" t="s">
        <v>89</v>
      </c>
      <c r="F162" s="30" t="s">
        <v>29</v>
      </c>
      <c r="G162" s="43" t="s">
        <v>91</v>
      </c>
      <c r="H162" s="85">
        <v>97500</v>
      </c>
      <c r="I162" s="85">
        <v>97500</v>
      </c>
      <c r="J162" s="90">
        <f>SUM(I162/H162*100)</f>
        <v>100</v>
      </c>
    </row>
    <row r="163" spans="1:10" ht="12.75">
      <c r="A163" s="32"/>
      <c r="B163" s="34" t="s">
        <v>49</v>
      </c>
      <c r="C163" s="60" t="s">
        <v>81</v>
      </c>
      <c r="D163" s="42" t="s">
        <v>33</v>
      </c>
      <c r="E163" s="42" t="s">
        <v>32</v>
      </c>
      <c r="F163" s="42"/>
      <c r="G163" s="43"/>
      <c r="H163" s="83">
        <f>H164</f>
        <v>32500</v>
      </c>
      <c r="I163" s="83">
        <f>I164</f>
        <v>32500</v>
      </c>
      <c r="J163" s="94">
        <f t="shared" si="25"/>
        <v>100</v>
      </c>
    </row>
    <row r="164" spans="1:10" ht="12.75">
      <c r="A164" s="32"/>
      <c r="B164" s="41" t="s">
        <v>80</v>
      </c>
      <c r="C164" s="60" t="s">
        <v>81</v>
      </c>
      <c r="D164" s="42" t="s">
        <v>33</v>
      </c>
      <c r="E164" s="42" t="s">
        <v>32</v>
      </c>
      <c r="F164" s="42" t="s">
        <v>39</v>
      </c>
      <c r="G164" s="43"/>
      <c r="H164" s="83">
        <f>H165</f>
        <v>32500</v>
      </c>
      <c r="I164" s="83">
        <f>I165</f>
        <v>32500</v>
      </c>
      <c r="J164" s="94">
        <f t="shared" si="25"/>
        <v>100</v>
      </c>
    </row>
    <row r="165" spans="1:10" ht="12.75">
      <c r="A165" s="32"/>
      <c r="B165" s="77" t="s">
        <v>126</v>
      </c>
      <c r="C165" s="60" t="s">
        <v>81</v>
      </c>
      <c r="D165" s="42" t="s">
        <v>33</v>
      </c>
      <c r="E165" s="42" t="s">
        <v>32</v>
      </c>
      <c r="F165" s="42" t="s">
        <v>39</v>
      </c>
      <c r="G165" s="43" t="s">
        <v>91</v>
      </c>
      <c r="H165" s="83">
        <v>32500</v>
      </c>
      <c r="I165" s="83">
        <v>32500</v>
      </c>
      <c r="J165" s="94">
        <f t="shared" si="25"/>
        <v>100</v>
      </c>
    </row>
    <row r="166" spans="1:10" ht="14.25" customHeight="1">
      <c r="A166" s="32"/>
      <c r="B166" s="34"/>
      <c r="C166" s="60"/>
      <c r="D166" s="30"/>
      <c r="E166" s="42"/>
      <c r="F166" s="42"/>
      <c r="G166" s="43"/>
      <c r="H166" s="83"/>
      <c r="I166" s="83"/>
      <c r="J166" s="83"/>
    </row>
    <row r="167" spans="1:10" ht="38.25">
      <c r="A167" s="74" t="s">
        <v>148</v>
      </c>
      <c r="B167" s="80" t="s">
        <v>120</v>
      </c>
      <c r="C167" s="60"/>
      <c r="D167" s="30"/>
      <c r="E167" s="42"/>
      <c r="F167" s="42"/>
      <c r="G167" s="43"/>
      <c r="H167" s="83"/>
      <c r="I167" s="83"/>
      <c r="J167" s="83"/>
    </row>
    <row r="168" spans="1:10" ht="25.5" customHeight="1">
      <c r="A168" s="74"/>
      <c r="B168" s="34" t="s">
        <v>71</v>
      </c>
      <c r="C168" s="59" t="s">
        <v>119</v>
      </c>
      <c r="D168" s="42" t="s">
        <v>33</v>
      </c>
      <c r="E168" s="42"/>
      <c r="F168" s="42"/>
      <c r="G168" s="43"/>
      <c r="H168" s="82">
        <f>SUM(H169+H173)</f>
        <v>222400</v>
      </c>
      <c r="I168" s="82">
        <f>SUM(I169+I173)</f>
        <v>222400</v>
      </c>
      <c r="J168" s="93">
        <f aca="true" t="shared" si="26" ref="J168:J175">SUM(I168/H168*100)</f>
        <v>100</v>
      </c>
    </row>
    <row r="169" spans="1:10" ht="12.75">
      <c r="A169" s="32"/>
      <c r="B169" s="34" t="s">
        <v>54</v>
      </c>
      <c r="C169" s="60" t="s">
        <v>119</v>
      </c>
      <c r="D169" s="30" t="s">
        <v>33</v>
      </c>
      <c r="E169" s="42" t="s">
        <v>29</v>
      </c>
      <c r="F169" s="42"/>
      <c r="G169" s="43"/>
      <c r="H169" s="83">
        <f>+H170</f>
        <v>12400</v>
      </c>
      <c r="I169" s="83">
        <f>+I170</f>
        <v>12400</v>
      </c>
      <c r="J169" s="90">
        <f t="shared" si="26"/>
        <v>100</v>
      </c>
    </row>
    <row r="170" spans="1:10" ht="12.75">
      <c r="A170" s="32"/>
      <c r="B170" s="34" t="s">
        <v>55</v>
      </c>
      <c r="C170" s="60" t="s">
        <v>119</v>
      </c>
      <c r="D170" s="30" t="s">
        <v>33</v>
      </c>
      <c r="E170" s="42" t="s">
        <v>29</v>
      </c>
      <c r="F170" s="42" t="s">
        <v>52</v>
      </c>
      <c r="G170" s="43"/>
      <c r="H170" s="83">
        <f>+H171</f>
        <v>12400</v>
      </c>
      <c r="I170" s="83">
        <f>+I171</f>
        <v>12400</v>
      </c>
      <c r="J170" s="90">
        <f t="shared" si="26"/>
        <v>100</v>
      </c>
    </row>
    <row r="171" spans="1:10" ht="12.75">
      <c r="A171" s="32"/>
      <c r="B171" s="34" t="s">
        <v>40</v>
      </c>
      <c r="C171" s="60" t="s">
        <v>119</v>
      </c>
      <c r="D171" s="30" t="s">
        <v>33</v>
      </c>
      <c r="E171" s="42" t="s">
        <v>29</v>
      </c>
      <c r="F171" s="42" t="s">
        <v>52</v>
      </c>
      <c r="G171" s="43" t="s">
        <v>41</v>
      </c>
      <c r="H171" s="83">
        <v>12400</v>
      </c>
      <c r="I171" s="83">
        <v>12400</v>
      </c>
      <c r="J171" s="90">
        <f t="shared" si="26"/>
        <v>100</v>
      </c>
    </row>
    <row r="172" spans="1:10" ht="25.5">
      <c r="A172" s="32"/>
      <c r="B172" s="34" t="s">
        <v>87</v>
      </c>
      <c r="C172" s="60" t="s">
        <v>119</v>
      </c>
      <c r="D172" s="30" t="s">
        <v>121</v>
      </c>
      <c r="E172" s="42"/>
      <c r="F172" s="42"/>
      <c r="G172" s="43"/>
      <c r="H172" s="83">
        <f aca="true" t="shared" si="27" ref="H172:I174">H173</f>
        <v>210000</v>
      </c>
      <c r="I172" s="83">
        <f t="shared" si="27"/>
        <v>210000</v>
      </c>
      <c r="J172" s="90">
        <f t="shared" si="26"/>
        <v>100</v>
      </c>
    </row>
    <row r="173" spans="1:10" ht="12.75">
      <c r="A173" s="32"/>
      <c r="B173" s="34" t="s">
        <v>54</v>
      </c>
      <c r="C173" s="60" t="s">
        <v>119</v>
      </c>
      <c r="D173" s="30" t="s">
        <v>121</v>
      </c>
      <c r="E173" s="42" t="s">
        <v>29</v>
      </c>
      <c r="F173" s="42"/>
      <c r="G173" s="43"/>
      <c r="H173" s="83">
        <f t="shared" si="27"/>
        <v>210000</v>
      </c>
      <c r="I173" s="83">
        <f t="shared" si="27"/>
        <v>210000</v>
      </c>
      <c r="J173" s="90">
        <f t="shared" si="26"/>
        <v>100</v>
      </c>
    </row>
    <row r="174" spans="1:10" ht="12.75">
      <c r="A174" s="32"/>
      <c r="B174" s="34" t="s">
        <v>55</v>
      </c>
      <c r="C174" s="60" t="s">
        <v>119</v>
      </c>
      <c r="D174" s="30" t="s">
        <v>121</v>
      </c>
      <c r="E174" s="42" t="s">
        <v>29</v>
      </c>
      <c r="F174" s="42" t="s">
        <v>52</v>
      </c>
      <c r="G174" s="43"/>
      <c r="H174" s="83">
        <f t="shared" si="27"/>
        <v>210000</v>
      </c>
      <c r="I174" s="83">
        <f t="shared" si="27"/>
        <v>210000</v>
      </c>
      <c r="J174" s="90">
        <f t="shared" si="26"/>
        <v>100</v>
      </c>
    </row>
    <row r="175" spans="1:10" ht="12.75">
      <c r="A175" s="32"/>
      <c r="B175" s="41" t="s">
        <v>129</v>
      </c>
      <c r="C175" s="60" t="s">
        <v>119</v>
      </c>
      <c r="D175" s="30" t="s">
        <v>121</v>
      </c>
      <c r="E175" s="42" t="s">
        <v>29</v>
      </c>
      <c r="F175" s="42" t="s">
        <v>52</v>
      </c>
      <c r="G175" s="43" t="s">
        <v>125</v>
      </c>
      <c r="H175" s="83">
        <v>210000</v>
      </c>
      <c r="I175" s="83">
        <v>210000</v>
      </c>
      <c r="J175" s="90">
        <f t="shared" si="26"/>
        <v>100</v>
      </c>
    </row>
    <row r="176" spans="1:10" ht="12.75">
      <c r="A176" s="32"/>
      <c r="B176" s="41"/>
      <c r="C176" s="60"/>
      <c r="D176" s="30"/>
      <c r="E176" s="42"/>
      <c r="F176" s="42"/>
      <c r="G176" s="43"/>
      <c r="H176" s="82"/>
      <c r="I176" s="83"/>
      <c r="J176" s="83"/>
    </row>
    <row r="177" spans="1:10" ht="15.75">
      <c r="A177" s="46"/>
      <c r="B177" s="47" t="s">
        <v>50</v>
      </c>
      <c r="C177" s="48"/>
      <c r="D177" s="49"/>
      <c r="E177" s="49"/>
      <c r="F177" s="49"/>
      <c r="G177" s="50"/>
      <c r="H177" s="86">
        <f>+H11</f>
        <v>50513127.55</v>
      </c>
      <c r="I177" s="86">
        <f>+I11</f>
        <v>26108955.59</v>
      </c>
      <c r="J177" s="96">
        <f>+J11</f>
        <v>51.68746592488511</v>
      </c>
    </row>
    <row r="178" spans="1:8" ht="12.75">
      <c r="A178" s="51"/>
      <c r="C178" s="52"/>
      <c r="D178" s="52"/>
      <c r="E178" s="52"/>
      <c r="F178" s="52"/>
      <c r="G178" s="52"/>
      <c r="H178" s="53"/>
    </row>
  </sheetData>
  <sheetProtection/>
  <mergeCells count="2">
    <mergeCell ref="A7:H7"/>
    <mergeCell ref="A6:J6"/>
  </mergeCells>
  <printOptions/>
  <pageMargins left="0.5905511811023623" right="0.1968503937007874" top="0.5905511811023623" bottom="0.5905511811023623" header="0.5118110236220472" footer="0.5118110236220472"/>
  <pageSetup fitToHeight="9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2013-04-19T05:54:53Z</cp:lastPrinted>
  <dcterms:created xsi:type="dcterms:W3CDTF">2010-03-22T07:46:53Z</dcterms:created>
  <dcterms:modified xsi:type="dcterms:W3CDTF">2013-09-19T08:52:53Z</dcterms:modified>
  <cp:category/>
  <cp:version/>
  <cp:contentType/>
  <cp:contentStatus/>
</cp:coreProperties>
</file>