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ариант 1" sheetId="1" r:id="rId1"/>
    <sheet name="Лист3" sheetId="2" r:id="rId2"/>
  </sheets>
  <definedNames>
    <definedName name="_xlnm.Print_Titles" localSheetId="0">'Вариант 1'!$A:$A</definedName>
    <definedName name="_xlnm.Print_Area" localSheetId="0">'Вариант 1'!$A$1:$Z$32</definedName>
  </definedNames>
  <calcPr fullCalcOnLoad="1"/>
</workbook>
</file>

<file path=xl/sharedStrings.xml><?xml version="1.0" encoding="utf-8"?>
<sst xmlns="http://schemas.openxmlformats.org/spreadsheetml/2006/main" count="59" uniqueCount="54">
  <si>
    <t>Муниципальное образование</t>
  </si>
  <si>
    <t>Мезенское</t>
  </si>
  <si>
    <t>Каменское</t>
  </si>
  <si>
    <t>Дорогорское</t>
  </si>
  <si>
    <t>Жердское</t>
  </si>
  <si>
    <t>Козьмогородское</t>
  </si>
  <si>
    <t>Целегорское</t>
  </si>
  <si>
    <t>Быченское</t>
  </si>
  <si>
    <t>Мосеевское</t>
  </si>
  <si>
    <t>Сафоновское</t>
  </si>
  <si>
    <t>Совпольское</t>
  </si>
  <si>
    <t>Соянское</t>
  </si>
  <si>
    <t>Долгощельское</t>
  </si>
  <si>
    <t>Койденское</t>
  </si>
  <si>
    <t>Ручьевское</t>
  </si>
  <si>
    <t>ВСЕГО</t>
  </si>
  <si>
    <t>Итого</t>
  </si>
  <si>
    <t>(в рублях)</t>
  </si>
  <si>
    <t>А</t>
  </si>
  <si>
    <t>к решению Собрания депутатов</t>
  </si>
  <si>
    <t>МО "Мезенский муниципальный район"</t>
  </si>
  <si>
    <t>Распределение межбюджетных трансфертов бюджетам поселений на 2012 год</t>
  </si>
  <si>
    <t>рублей</t>
  </si>
  <si>
    <t>Приложение № 6</t>
  </si>
  <si>
    <t>от 08 декабря 2011 года № 169</t>
  </si>
  <si>
    <t>Утверждено</t>
  </si>
  <si>
    <t>Изменения (+,-)</t>
  </si>
  <si>
    <t>Утверждено с учетом изменений</t>
  </si>
  <si>
    <t>на частичное возмещение расходов по предоставлению мер социальной поддержки отдельным категориям квалифицированных специалистов, работающих и проживающих в сельской местности, рабочих поселках</t>
  </si>
  <si>
    <t>на обеспечение жителей поселений услугами торговли в целях предупреждения чрезвычайных ситуаций</t>
  </si>
  <si>
    <t>ДОТАЦИИ</t>
  </si>
  <si>
    <t>СУБСИДИИ</t>
  </si>
  <si>
    <t>на софинансирование вопросов местного значения поселений</t>
  </si>
  <si>
    <t>на проведение мероприятий по благоустройству</t>
  </si>
  <si>
    <t>на реализацию долгосрочной целевой программы "Пожарная безопасность в населенных пунктах муниципального образования «Мезенский район» на 2011-2013 годы"</t>
  </si>
  <si>
    <t>на государственную финансовую поддержку закупки и доставки каменного угля в районы Крайнего Севера и приравненные к ним местности с ограниченными сроками завоза грузов</t>
  </si>
  <si>
    <t>на капитальный ремонт и ремонт автомобильных дорог общего пользования населенных пунктов</t>
  </si>
  <si>
    <t>СУБВЕНЦИИ</t>
  </si>
  <si>
    <t xml:space="preserve">на осуществление государственных полномочий по первичному воинскому на территориях, где отсутствуют военные комиссариаты </t>
  </si>
  <si>
    <t>на осуществление государственных полномочий в сфере административных правонарушений</t>
  </si>
  <si>
    <t>на 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</si>
  <si>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ИТОГО ДОТАЦИИ</t>
  </si>
  <si>
    <t>ИТОГО СУБСИДИИ</t>
  </si>
  <si>
    <t>ИТОГО СУБВЕНЦИИ</t>
  </si>
  <si>
    <t xml:space="preserve"> на выравнивание бюджетной обеспеченности поселений </t>
  </si>
  <si>
    <t>за счет средств районного бюджета</t>
  </si>
  <si>
    <t>за счет средств областного бюджета</t>
  </si>
  <si>
    <t>на капитальный ремонт дворовых территорий многоквартирных домов, проездов к дворовым территориям многоквартирных домов населенных пунктов</t>
  </si>
  <si>
    <t>на долгосрочную целевую программу "Развитие территориального общественного самоуправления в Мезенском районе на 2012 - 2014 годы"</t>
  </si>
  <si>
    <t>"Приложение № 10</t>
  </si>
  <si>
    <t>"</t>
  </si>
  <si>
    <t>на строительство, реконструкцию,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</si>
  <si>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от 15 июня 2012 года №205</t>
  </si>
  <si>
    <t>на реализацию творческих общественных инициатив в рамках реализации ведомственной целевой программы Архангельской области "Государственная поддержка социально ориентированных некоммерческих организаций на 2011-2012 годы"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</si>
</sst>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[Red]\-#,##0\ "/>
  </numFmts>
  <fonts count="43">
    <font>
      <sz val="10"/>
      <name val="Arial"/>
      <family val="0"/>
    </font>
    <font>
      <b/>
      <sz val="10"/>
      <name val="Arial Cyr"/>
      <family val="2"/>
    </font>
    <font>
      <sz val="11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Cyr"/>
      <family val="2"/>
    </font>
    <font>
      <sz val="10"/>
      <color indexed="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180" fontId="3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left"/>
    </xf>
    <xf numFmtId="180" fontId="0" fillId="0" borderId="10" xfId="0" applyNumberFormat="1" applyFill="1" applyBorder="1" applyAlignment="1">
      <alignment/>
    </xf>
    <xf numFmtId="0" fontId="0" fillId="0" borderId="0" xfId="0" applyAlignment="1" quotePrefix="1">
      <alignment horizontal="right"/>
    </xf>
    <xf numFmtId="180" fontId="3" fillId="0" borderId="10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0" fontId="0" fillId="0" borderId="12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view="pageBreakPreview" zoomScaleNormal="85" zoomScaleSheetLayoutView="100" zoomScalePageLayoutView="0" workbookViewId="0" topLeftCell="P1">
      <selection activeCell="Y1" sqref="Y1"/>
    </sheetView>
  </sheetViews>
  <sheetFormatPr defaultColWidth="9.140625" defaultRowHeight="12.75"/>
  <cols>
    <col min="1" max="1" width="17.57421875" style="0" customWidth="1"/>
    <col min="2" max="2" width="16.28125" style="0" customWidth="1"/>
    <col min="3" max="5" width="15.140625" style="0" customWidth="1"/>
    <col min="6" max="6" width="17.28125" style="0" customWidth="1"/>
    <col min="7" max="7" width="16.140625" style="0" customWidth="1"/>
    <col min="8" max="8" width="11.8515625" style="0" bestFit="1" customWidth="1"/>
    <col min="9" max="9" width="12.421875" style="0" customWidth="1"/>
    <col min="10" max="10" width="12.00390625" style="0" customWidth="1"/>
    <col min="11" max="12" width="17.28125" style="0" customWidth="1"/>
    <col min="13" max="13" width="18.28125" style="0" customWidth="1"/>
    <col min="14" max="14" width="16.28125" style="0" customWidth="1"/>
    <col min="15" max="16" width="17.28125" style="0" customWidth="1"/>
    <col min="17" max="17" width="14.8515625" style="0" customWidth="1"/>
    <col min="18" max="19" width="16.421875" style="0" customWidth="1"/>
    <col min="20" max="20" width="18.00390625" style="0" customWidth="1"/>
    <col min="21" max="21" width="11.8515625" style="0" bestFit="1" customWidth="1"/>
    <col min="22" max="22" width="12.421875" style="0" customWidth="1"/>
    <col min="23" max="23" width="12.00390625" style="0" customWidth="1"/>
    <col min="24" max="24" width="14.57421875" style="0" customWidth="1"/>
    <col min="25" max="25" width="12.8515625" style="0" customWidth="1"/>
    <col min="26" max="26" width="1.421875" style="0" customWidth="1"/>
  </cols>
  <sheetData>
    <row r="1" ht="12.75">
      <c r="Y1" s="14" t="s">
        <v>23</v>
      </c>
    </row>
    <row r="2" ht="12.75">
      <c r="Y2" s="2" t="s">
        <v>19</v>
      </c>
    </row>
    <row r="3" ht="12.75">
      <c r="Y3" s="2" t="s">
        <v>20</v>
      </c>
    </row>
    <row r="4" ht="12.75">
      <c r="Y4" s="2" t="s">
        <v>52</v>
      </c>
    </row>
    <row r="5" ht="12.75">
      <c r="Y5" s="2"/>
    </row>
    <row r="6" spans="17:25" ht="12.75">
      <c r="Q6" s="10"/>
      <c r="S6" s="11"/>
      <c r="T6" s="11"/>
      <c r="X6" s="10"/>
      <c r="Y6" s="2" t="s">
        <v>49</v>
      </c>
    </row>
    <row r="7" spans="17:25" ht="12.75">
      <c r="Q7" s="10"/>
      <c r="S7" s="10"/>
      <c r="T7" s="10"/>
      <c r="X7" s="10"/>
      <c r="Y7" s="2" t="s">
        <v>19</v>
      </c>
    </row>
    <row r="8" spans="17:25" ht="12.75">
      <c r="Q8" s="10"/>
      <c r="S8" s="10"/>
      <c r="T8" s="10"/>
      <c r="X8" s="10"/>
      <c r="Y8" s="2" t="s">
        <v>20</v>
      </c>
    </row>
    <row r="9" spans="17:25" ht="12.75">
      <c r="Q9" s="7"/>
      <c r="S9" s="12"/>
      <c r="T9" s="12"/>
      <c r="Y9" s="2" t="s">
        <v>24</v>
      </c>
    </row>
    <row r="11" spans="1:25" ht="15.75">
      <c r="A11" s="21" t="s">
        <v>21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20" t="s">
        <v>22</v>
      </c>
    </row>
    <row r="13" ht="12.75" customHeight="1" hidden="1">
      <c r="Y13" s="2" t="s">
        <v>17</v>
      </c>
    </row>
    <row r="14" spans="1:25" ht="12.75" customHeight="1">
      <c r="A14" s="25" t="s">
        <v>0</v>
      </c>
      <c r="B14" s="31" t="s">
        <v>30</v>
      </c>
      <c r="C14" s="31"/>
      <c r="D14" s="22" t="s">
        <v>41</v>
      </c>
      <c r="E14" s="31" t="s">
        <v>31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22" t="s">
        <v>42</v>
      </c>
      <c r="R14" s="31" t="s">
        <v>37</v>
      </c>
      <c r="S14" s="31"/>
      <c r="T14" s="31"/>
      <c r="U14" s="31"/>
      <c r="V14" s="31"/>
      <c r="W14" s="31"/>
      <c r="X14" s="22" t="s">
        <v>43</v>
      </c>
      <c r="Y14" s="22" t="s">
        <v>15</v>
      </c>
    </row>
    <row r="15" spans="1:25" ht="48.75" customHeight="1">
      <c r="A15" s="26"/>
      <c r="B15" s="28" t="s">
        <v>44</v>
      </c>
      <c r="C15" s="29"/>
      <c r="D15" s="23"/>
      <c r="E15" s="26" t="s">
        <v>32</v>
      </c>
      <c r="F15" s="27" t="s">
        <v>28</v>
      </c>
      <c r="G15" s="27" t="s">
        <v>29</v>
      </c>
      <c r="H15" s="32" t="s">
        <v>33</v>
      </c>
      <c r="I15" s="32"/>
      <c r="J15" s="33"/>
      <c r="K15" s="34" t="s">
        <v>34</v>
      </c>
      <c r="L15" s="34" t="s">
        <v>35</v>
      </c>
      <c r="M15" s="34" t="s">
        <v>53</v>
      </c>
      <c r="N15" s="34" t="s">
        <v>47</v>
      </c>
      <c r="O15" s="34" t="s">
        <v>36</v>
      </c>
      <c r="P15" s="34" t="s">
        <v>48</v>
      </c>
      <c r="Q15" s="23"/>
      <c r="R15" s="26" t="s">
        <v>38</v>
      </c>
      <c r="S15" s="26" t="s">
        <v>39</v>
      </c>
      <c r="T15" s="26" t="s">
        <v>40</v>
      </c>
      <c r="U15" s="32" t="s">
        <v>51</v>
      </c>
      <c r="V15" s="32"/>
      <c r="W15" s="33"/>
      <c r="X15" s="23"/>
      <c r="Y15" s="23"/>
    </row>
    <row r="16" spans="1:25" ht="184.5" customHeight="1">
      <c r="A16" s="27"/>
      <c r="B16" s="17" t="s">
        <v>45</v>
      </c>
      <c r="C16" s="17" t="s">
        <v>46</v>
      </c>
      <c r="D16" s="24"/>
      <c r="E16" s="27"/>
      <c r="F16" s="36"/>
      <c r="G16" s="36"/>
      <c r="H16" s="19" t="s">
        <v>25</v>
      </c>
      <c r="I16" s="18" t="s">
        <v>26</v>
      </c>
      <c r="J16" s="18" t="s">
        <v>27</v>
      </c>
      <c r="K16" s="35"/>
      <c r="L16" s="35"/>
      <c r="M16" s="35"/>
      <c r="N16" s="35"/>
      <c r="O16" s="35"/>
      <c r="P16" s="35"/>
      <c r="Q16" s="24"/>
      <c r="R16" s="30"/>
      <c r="S16" s="27"/>
      <c r="T16" s="27"/>
      <c r="U16" s="19" t="s">
        <v>25</v>
      </c>
      <c r="V16" s="18" t="s">
        <v>26</v>
      </c>
      <c r="W16" s="18" t="s">
        <v>27</v>
      </c>
      <c r="X16" s="24"/>
      <c r="Y16" s="24"/>
    </row>
    <row r="17" spans="1:25" ht="12.75">
      <c r="A17" s="8" t="s">
        <v>18</v>
      </c>
      <c r="B17" s="9">
        <v>1</v>
      </c>
      <c r="C17" s="9">
        <f aca="true" t="shared" si="0" ref="C17:R17">B17+1</f>
        <v>2</v>
      </c>
      <c r="D17" s="9">
        <f t="shared" si="0"/>
        <v>3</v>
      </c>
      <c r="E17" s="9">
        <f t="shared" si="0"/>
        <v>4</v>
      </c>
      <c r="F17" s="9">
        <f t="shared" si="0"/>
        <v>5</v>
      </c>
      <c r="G17" s="9">
        <f t="shared" si="0"/>
        <v>6</v>
      </c>
      <c r="H17" s="9">
        <f t="shared" si="0"/>
        <v>7</v>
      </c>
      <c r="I17" s="9">
        <f t="shared" si="0"/>
        <v>8</v>
      </c>
      <c r="J17" s="9">
        <f t="shared" si="0"/>
        <v>9</v>
      </c>
      <c r="K17" s="9">
        <f t="shared" si="0"/>
        <v>10</v>
      </c>
      <c r="L17" s="9">
        <f t="shared" si="0"/>
        <v>11</v>
      </c>
      <c r="M17" s="9">
        <f t="shared" si="0"/>
        <v>12</v>
      </c>
      <c r="N17" s="9">
        <f t="shared" si="0"/>
        <v>13</v>
      </c>
      <c r="O17" s="9">
        <f>M17+1</f>
        <v>13</v>
      </c>
      <c r="P17" s="9">
        <f>N17+1</f>
        <v>14</v>
      </c>
      <c r="Q17" s="9">
        <f t="shared" si="0"/>
        <v>15</v>
      </c>
      <c r="R17" s="9">
        <f t="shared" si="0"/>
        <v>16</v>
      </c>
      <c r="S17" s="9">
        <f>R17+1</f>
        <v>17</v>
      </c>
      <c r="T17" s="9">
        <f>S17+1</f>
        <v>18</v>
      </c>
      <c r="U17" s="9">
        <f>T17+1</f>
        <v>19</v>
      </c>
      <c r="V17" s="9">
        <f>U17+1</f>
        <v>20</v>
      </c>
      <c r="W17" s="9">
        <f>V17+1</f>
        <v>21</v>
      </c>
      <c r="X17" s="9">
        <v>20</v>
      </c>
      <c r="Y17" s="9">
        <f>X17+1</f>
        <v>21</v>
      </c>
    </row>
    <row r="18" spans="1:25" ht="15" customHeight="1">
      <c r="A18" s="3" t="s">
        <v>1</v>
      </c>
      <c r="B18" s="13"/>
      <c r="C18" s="13"/>
      <c r="D18" s="15">
        <f aca="true" t="shared" si="1" ref="D18:D31">SUM(B18:C18)</f>
        <v>0</v>
      </c>
      <c r="E18" s="4">
        <v>1395875</v>
      </c>
      <c r="F18" s="13">
        <v>1795</v>
      </c>
      <c r="G18" s="13"/>
      <c r="H18" s="13"/>
      <c r="I18" s="13"/>
      <c r="J18" s="13"/>
      <c r="K18" s="13"/>
      <c r="L18" s="13">
        <v>216250</v>
      </c>
      <c r="M18" s="13">
        <v>100000</v>
      </c>
      <c r="N18" s="13">
        <v>836250</v>
      </c>
      <c r="O18" s="13">
        <v>3734450</v>
      </c>
      <c r="P18" s="13">
        <v>30000</v>
      </c>
      <c r="Q18" s="6">
        <f>SUM(E18+F18+G18+J18+K18+L18+M18+N18+O18+P18)</f>
        <v>6314620</v>
      </c>
      <c r="R18" s="13"/>
      <c r="S18" s="13">
        <v>75000</v>
      </c>
      <c r="T18" s="13">
        <v>50000</v>
      </c>
      <c r="U18" s="13">
        <v>276650</v>
      </c>
      <c r="V18" s="13">
        <v>-276650</v>
      </c>
      <c r="W18" s="13">
        <f>U18+V18</f>
        <v>0</v>
      </c>
      <c r="X18" s="6">
        <f>SUM(R18:T18)+W18</f>
        <v>125000</v>
      </c>
      <c r="Y18" s="6">
        <f aca="true" t="shared" si="2" ref="Y18:Y31">SUM(D18+Q18+X18)</f>
        <v>6439620</v>
      </c>
    </row>
    <row r="19" spans="1:25" ht="15" customHeight="1">
      <c r="A19" s="3" t="s">
        <v>2</v>
      </c>
      <c r="B19" s="13">
        <v>888700</v>
      </c>
      <c r="C19" s="13">
        <v>1675300</v>
      </c>
      <c r="D19" s="15">
        <f t="shared" si="1"/>
        <v>2564000</v>
      </c>
      <c r="E19" s="4">
        <v>7215398</v>
      </c>
      <c r="F19" s="13">
        <v>25030</v>
      </c>
      <c r="G19" s="13"/>
      <c r="H19" s="13">
        <v>1500000</v>
      </c>
      <c r="I19" s="13"/>
      <c r="J19" s="13">
        <f>SUM(H19:I19)</f>
        <v>1500000</v>
      </c>
      <c r="K19" s="13"/>
      <c r="L19" s="13">
        <v>778500</v>
      </c>
      <c r="M19" s="13">
        <v>100000</v>
      </c>
      <c r="N19" s="13">
        <v>836250</v>
      </c>
      <c r="O19" s="13">
        <v>3734450</v>
      </c>
      <c r="P19" s="13">
        <v>25000</v>
      </c>
      <c r="Q19" s="6">
        <f aca="true" t="shared" si="3" ref="Q19:Q31">SUM(E19+F19+G19+J19+K19+L19+M19+N19+O19+P19)</f>
        <v>14214628</v>
      </c>
      <c r="R19" s="13">
        <v>295700</v>
      </c>
      <c r="S19" s="13">
        <v>75000</v>
      </c>
      <c r="T19" s="13"/>
      <c r="U19" s="13">
        <v>210300</v>
      </c>
      <c r="V19" s="13">
        <v>-210300</v>
      </c>
      <c r="W19" s="13">
        <f>U19+V19</f>
        <v>0</v>
      </c>
      <c r="X19" s="6">
        <f aca="true" t="shared" si="4" ref="X19:X31">SUM(R19:T19)+W19</f>
        <v>370700</v>
      </c>
      <c r="Y19" s="6">
        <f t="shared" si="2"/>
        <v>17149328</v>
      </c>
    </row>
    <row r="20" spans="1:25" ht="15" customHeight="1">
      <c r="A20" s="3" t="s">
        <v>3</v>
      </c>
      <c r="B20" s="13">
        <v>55600</v>
      </c>
      <c r="C20" s="13">
        <v>104800</v>
      </c>
      <c r="D20" s="15">
        <f t="shared" si="1"/>
        <v>160400</v>
      </c>
      <c r="E20" s="4">
        <v>4775103</v>
      </c>
      <c r="F20" s="13">
        <v>12955</v>
      </c>
      <c r="G20" s="13"/>
      <c r="H20" s="13"/>
      <c r="I20" s="13"/>
      <c r="J20" s="13"/>
      <c r="K20" s="13"/>
      <c r="L20" s="13">
        <f>178210+3540</f>
        <v>181750</v>
      </c>
      <c r="M20" s="13">
        <v>100000</v>
      </c>
      <c r="N20" s="13">
        <v>80000</v>
      </c>
      <c r="O20" s="13"/>
      <c r="P20" s="13">
        <v>7000</v>
      </c>
      <c r="Q20" s="6">
        <f t="shared" si="3"/>
        <v>5156808</v>
      </c>
      <c r="R20" s="13">
        <v>75000</v>
      </c>
      <c r="S20" s="13">
        <v>62500</v>
      </c>
      <c r="T20" s="13"/>
      <c r="U20" s="13"/>
      <c r="V20" s="13"/>
      <c r="W20" s="13"/>
      <c r="X20" s="6">
        <f t="shared" si="4"/>
        <v>137500</v>
      </c>
      <c r="Y20" s="6">
        <f t="shared" si="2"/>
        <v>5454708</v>
      </c>
    </row>
    <row r="21" spans="1:25" ht="15" customHeight="1">
      <c r="A21" s="3" t="s">
        <v>4</v>
      </c>
      <c r="B21" s="13">
        <v>39650</v>
      </c>
      <c r="C21" s="13">
        <v>74750</v>
      </c>
      <c r="D21" s="15">
        <f t="shared" si="1"/>
        <v>114400</v>
      </c>
      <c r="E21" s="4">
        <v>2600318</v>
      </c>
      <c r="F21" s="13">
        <v>6522</v>
      </c>
      <c r="G21" s="13"/>
      <c r="H21" s="13"/>
      <c r="I21" s="13"/>
      <c r="J21" s="13"/>
      <c r="K21" s="13"/>
      <c r="L21" s="13">
        <v>86500</v>
      </c>
      <c r="M21" s="13">
        <v>100000</v>
      </c>
      <c r="N21" s="13"/>
      <c r="O21" s="13"/>
      <c r="P21" s="13"/>
      <c r="Q21" s="6">
        <f t="shared" si="3"/>
        <v>2793340</v>
      </c>
      <c r="R21" s="13">
        <v>75000</v>
      </c>
      <c r="S21" s="13">
        <v>62500</v>
      </c>
      <c r="T21" s="13"/>
      <c r="U21" s="13">
        <v>84120</v>
      </c>
      <c r="V21" s="13">
        <v>-84120</v>
      </c>
      <c r="W21" s="13">
        <f>U21+V21</f>
        <v>0</v>
      </c>
      <c r="X21" s="6">
        <f t="shared" si="4"/>
        <v>137500</v>
      </c>
      <c r="Y21" s="6">
        <f t="shared" si="2"/>
        <v>3045240</v>
      </c>
    </row>
    <row r="22" spans="1:25" ht="15" customHeight="1">
      <c r="A22" s="3" t="s">
        <v>5</v>
      </c>
      <c r="B22" s="13">
        <v>18650</v>
      </c>
      <c r="C22" s="13">
        <v>35150</v>
      </c>
      <c r="D22" s="15">
        <f t="shared" si="1"/>
        <v>53800</v>
      </c>
      <c r="E22" s="4">
        <v>2902018</v>
      </c>
      <c r="F22" s="13"/>
      <c r="G22" s="13"/>
      <c r="H22" s="13"/>
      <c r="I22" s="13"/>
      <c r="J22" s="13"/>
      <c r="K22" s="13">
        <v>30000</v>
      </c>
      <c r="L22" s="13"/>
      <c r="M22" s="13">
        <v>100000</v>
      </c>
      <c r="N22" s="13"/>
      <c r="O22" s="13"/>
      <c r="P22" s="13">
        <v>31000</v>
      </c>
      <c r="Q22" s="6">
        <f t="shared" si="3"/>
        <v>3063018</v>
      </c>
      <c r="R22" s="13">
        <v>75000</v>
      </c>
      <c r="S22" s="13">
        <v>62500</v>
      </c>
      <c r="T22" s="13"/>
      <c r="U22" s="13">
        <v>210300</v>
      </c>
      <c r="V22" s="13">
        <v>-210300</v>
      </c>
      <c r="W22" s="13">
        <f>U22+V22</f>
        <v>0</v>
      </c>
      <c r="X22" s="6">
        <f t="shared" si="4"/>
        <v>137500</v>
      </c>
      <c r="Y22" s="6">
        <f t="shared" si="2"/>
        <v>3254318</v>
      </c>
    </row>
    <row r="23" spans="1:25" ht="15" customHeight="1">
      <c r="A23" s="3" t="s">
        <v>6</v>
      </c>
      <c r="B23" s="13">
        <v>59410</v>
      </c>
      <c r="C23" s="13">
        <v>111990</v>
      </c>
      <c r="D23" s="15">
        <f t="shared" si="1"/>
        <v>171400</v>
      </c>
      <c r="E23" s="4">
        <v>3637402</v>
      </c>
      <c r="F23" s="13">
        <v>13030</v>
      </c>
      <c r="G23" s="13"/>
      <c r="H23" s="13"/>
      <c r="I23" s="13"/>
      <c r="J23" s="13"/>
      <c r="K23" s="13"/>
      <c r="L23" s="13">
        <v>86500</v>
      </c>
      <c r="M23" s="13">
        <v>100000</v>
      </c>
      <c r="N23" s="13"/>
      <c r="O23" s="13"/>
      <c r="P23" s="13"/>
      <c r="Q23" s="6">
        <f t="shared" si="3"/>
        <v>3836932</v>
      </c>
      <c r="R23" s="13">
        <v>75000</v>
      </c>
      <c r="S23" s="13">
        <v>62500</v>
      </c>
      <c r="T23" s="13"/>
      <c r="U23" s="13">
        <v>236480</v>
      </c>
      <c r="V23" s="13">
        <v>-236480</v>
      </c>
      <c r="W23" s="13">
        <f>U23+V23</f>
        <v>0</v>
      </c>
      <c r="X23" s="6">
        <f t="shared" si="4"/>
        <v>137500</v>
      </c>
      <c r="Y23" s="6">
        <f t="shared" si="2"/>
        <v>4145832</v>
      </c>
    </row>
    <row r="24" spans="1:25" ht="15" customHeight="1">
      <c r="A24" s="3" t="s">
        <v>7</v>
      </c>
      <c r="B24" s="13">
        <v>66200</v>
      </c>
      <c r="C24" s="13">
        <v>124800</v>
      </c>
      <c r="D24" s="15">
        <f t="shared" si="1"/>
        <v>191000</v>
      </c>
      <c r="E24" s="4">
        <v>2106746</v>
      </c>
      <c r="F24" s="13">
        <v>4368</v>
      </c>
      <c r="G24" s="13"/>
      <c r="H24" s="13"/>
      <c r="I24" s="13"/>
      <c r="J24" s="13"/>
      <c r="K24" s="13"/>
      <c r="L24" s="13">
        <v>86500</v>
      </c>
      <c r="M24" s="13">
        <v>100000</v>
      </c>
      <c r="N24" s="13"/>
      <c r="O24" s="13"/>
      <c r="P24" s="13">
        <v>5000</v>
      </c>
      <c r="Q24" s="6">
        <f t="shared" si="3"/>
        <v>2302614</v>
      </c>
      <c r="R24" s="13">
        <v>75000</v>
      </c>
      <c r="S24" s="13">
        <v>62500</v>
      </c>
      <c r="T24" s="13"/>
      <c r="U24" s="13">
        <v>42050</v>
      </c>
      <c r="V24" s="13">
        <v>-42050</v>
      </c>
      <c r="W24" s="13">
        <f>U24+V24</f>
        <v>0</v>
      </c>
      <c r="X24" s="6">
        <f t="shared" si="4"/>
        <v>137500</v>
      </c>
      <c r="Y24" s="6">
        <f t="shared" si="2"/>
        <v>2631114</v>
      </c>
    </row>
    <row r="25" spans="1:25" ht="15" customHeight="1">
      <c r="A25" s="3" t="s">
        <v>8</v>
      </c>
      <c r="B25" s="13">
        <v>49110</v>
      </c>
      <c r="C25" s="13">
        <v>92590</v>
      </c>
      <c r="D25" s="15">
        <f t="shared" si="1"/>
        <v>141700</v>
      </c>
      <c r="E25" s="4">
        <v>1860471</v>
      </c>
      <c r="F25" s="13"/>
      <c r="G25" s="13"/>
      <c r="H25" s="13"/>
      <c r="I25" s="13"/>
      <c r="J25" s="13"/>
      <c r="K25" s="13"/>
      <c r="L25" s="13"/>
      <c r="M25" s="13">
        <v>100000</v>
      </c>
      <c r="N25" s="13"/>
      <c r="O25" s="13"/>
      <c r="P25" s="13"/>
      <c r="Q25" s="6">
        <f t="shared" si="3"/>
        <v>1960471</v>
      </c>
      <c r="R25" s="13">
        <v>75000</v>
      </c>
      <c r="S25" s="13">
        <v>62500</v>
      </c>
      <c r="T25" s="13"/>
      <c r="U25" s="13"/>
      <c r="V25" s="13"/>
      <c r="W25" s="13"/>
      <c r="X25" s="6">
        <f t="shared" si="4"/>
        <v>137500</v>
      </c>
      <c r="Y25" s="6">
        <f t="shared" si="2"/>
        <v>2239671</v>
      </c>
    </row>
    <row r="26" spans="1:25" ht="15" customHeight="1">
      <c r="A26" s="3" t="s">
        <v>9</v>
      </c>
      <c r="B26" s="13">
        <v>42910</v>
      </c>
      <c r="C26" s="13">
        <v>80890</v>
      </c>
      <c r="D26" s="15">
        <f t="shared" si="1"/>
        <v>123800</v>
      </c>
      <c r="E26" s="4">
        <v>1869159</v>
      </c>
      <c r="F26" s="13"/>
      <c r="G26" s="13"/>
      <c r="H26" s="13"/>
      <c r="I26" s="13"/>
      <c r="J26" s="13"/>
      <c r="K26" s="13"/>
      <c r="L26" s="13"/>
      <c r="M26" s="13">
        <v>100000</v>
      </c>
      <c r="N26" s="13"/>
      <c r="O26" s="13"/>
      <c r="P26" s="13">
        <v>2000</v>
      </c>
      <c r="Q26" s="6">
        <f t="shared" si="3"/>
        <v>1971159</v>
      </c>
      <c r="R26" s="13">
        <v>75000</v>
      </c>
      <c r="S26" s="13">
        <v>62500</v>
      </c>
      <c r="T26" s="13"/>
      <c r="U26" s="13"/>
      <c r="V26" s="13"/>
      <c r="W26" s="13"/>
      <c r="X26" s="6">
        <f t="shared" si="4"/>
        <v>137500</v>
      </c>
      <c r="Y26" s="6">
        <f t="shared" si="2"/>
        <v>2232459</v>
      </c>
    </row>
    <row r="27" spans="1:25" ht="15" customHeight="1">
      <c r="A27" s="3" t="s">
        <v>10</v>
      </c>
      <c r="B27" s="13">
        <v>71470</v>
      </c>
      <c r="C27" s="13">
        <v>134730</v>
      </c>
      <c r="D27" s="15">
        <f t="shared" si="1"/>
        <v>206200</v>
      </c>
      <c r="E27" s="4">
        <v>3990170</v>
      </c>
      <c r="F27" s="13">
        <v>5850</v>
      </c>
      <c r="G27" s="13"/>
      <c r="H27" s="13"/>
      <c r="I27" s="13"/>
      <c r="J27" s="13"/>
      <c r="K27" s="13"/>
      <c r="L27" s="13"/>
      <c r="M27" s="13">
        <v>100000</v>
      </c>
      <c r="N27" s="13"/>
      <c r="O27" s="13"/>
      <c r="P27" s="13"/>
      <c r="Q27" s="6">
        <f t="shared" si="3"/>
        <v>4096020</v>
      </c>
      <c r="R27" s="13">
        <v>75000</v>
      </c>
      <c r="S27" s="13">
        <v>62500</v>
      </c>
      <c r="T27" s="13"/>
      <c r="U27" s="13"/>
      <c r="V27" s="13"/>
      <c r="W27" s="13"/>
      <c r="X27" s="6">
        <f t="shared" si="4"/>
        <v>137500</v>
      </c>
      <c r="Y27" s="6">
        <f t="shared" si="2"/>
        <v>4439720</v>
      </c>
    </row>
    <row r="28" spans="1:25" ht="15" customHeight="1">
      <c r="A28" s="3" t="s">
        <v>11</v>
      </c>
      <c r="B28" s="13"/>
      <c r="C28" s="13"/>
      <c r="D28" s="15">
        <f t="shared" si="1"/>
        <v>0</v>
      </c>
      <c r="E28" s="4">
        <v>2122717</v>
      </c>
      <c r="F28" s="13">
        <v>6522</v>
      </c>
      <c r="G28" s="13"/>
      <c r="H28" s="13"/>
      <c r="I28" s="13"/>
      <c r="J28" s="13"/>
      <c r="K28" s="13"/>
      <c r="L28" s="13"/>
      <c r="M28" s="13">
        <v>100000</v>
      </c>
      <c r="N28" s="13"/>
      <c r="O28" s="13"/>
      <c r="P28" s="13"/>
      <c r="Q28" s="6">
        <f t="shared" si="3"/>
        <v>2229239</v>
      </c>
      <c r="R28" s="13">
        <v>75000</v>
      </c>
      <c r="S28" s="13">
        <v>62500</v>
      </c>
      <c r="T28" s="13"/>
      <c r="U28" s="13">
        <v>206000</v>
      </c>
      <c r="V28" s="13">
        <v>-206000</v>
      </c>
      <c r="W28" s="13">
        <f>U28+V28</f>
        <v>0</v>
      </c>
      <c r="X28" s="6">
        <f t="shared" si="4"/>
        <v>137500</v>
      </c>
      <c r="Y28" s="6">
        <f t="shared" si="2"/>
        <v>2366739</v>
      </c>
    </row>
    <row r="29" spans="1:25" ht="15" customHeight="1">
      <c r="A29" s="3" t="s">
        <v>12</v>
      </c>
      <c r="B29" s="13"/>
      <c r="C29" s="13"/>
      <c r="D29" s="15">
        <f t="shared" si="1"/>
        <v>0</v>
      </c>
      <c r="E29" s="4">
        <v>1615484</v>
      </c>
      <c r="F29" s="13">
        <v>8628</v>
      </c>
      <c r="G29" s="13"/>
      <c r="H29" s="13"/>
      <c r="I29" s="13"/>
      <c r="J29" s="13"/>
      <c r="K29" s="13"/>
      <c r="L29" s="13"/>
      <c r="M29" s="13">
        <v>100000</v>
      </c>
      <c r="N29" s="13"/>
      <c r="O29" s="13"/>
      <c r="P29" s="13"/>
      <c r="Q29" s="6">
        <f t="shared" si="3"/>
        <v>1724112</v>
      </c>
      <c r="R29" s="13">
        <v>75000</v>
      </c>
      <c r="S29" s="13">
        <v>62500</v>
      </c>
      <c r="T29" s="13"/>
      <c r="U29" s="13"/>
      <c r="V29" s="13"/>
      <c r="W29" s="13"/>
      <c r="X29" s="6">
        <f t="shared" si="4"/>
        <v>137500</v>
      </c>
      <c r="Y29" s="6">
        <f t="shared" si="2"/>
        <v>1861612</v>
      </c>
    </row>
    <row r="30" spans="1:25" ht="15" customHeight="1">
      <c r="A30" s="3" t="s">
        <v>13</v>
      </c>
      <c r="B30" s="13"/>
      <c r="C30" s="13"/>
      <c r="D30" s="15">
        <f t="shared" si="1"/>
        <v>0</v>
      </c>
      <c r="E30" s="4">
        <v>1135848</v>
      </c>
      <c r="F30" s="13"/>
      <c r="G30" s="13">
        <v>100000</v>
      </c>
      <c r="H30" s="13"/>
      <c r="I30" s="13"/>
      <c r="J30" s="13"/>
      <c r="K30" s="13"/>
      <c r="L30" s="13"/>
      <c r="M30" s="13">
        <v>100000</v>
      </c>
      <c r="N30" s="13"/>
      <c r="O30" s="13"/>
      <c r="P30" s="13"/>
      <c r="Q30" s="6">
        <f t="shared" si="3"/>
        <v>1335848</v>
      </c>
      <c r="R30" s="13">
        <v>75000</v>
      </c>
      <c r="S30" s="13">
        <v>62500</v>
      </c>
      <c r="T30" s="13"/>
      <c r="U30" s="13"/>
      <c r="V30" s="13"/>
      <c r="W30" s="13"/>
      <c r="X30" s="6">
        <f t="shared" si="4"/>
        <v>137500</v>
      </c>
      <c r="Y30" s="6">
        <f t="shared" si="2"/>
        <v>1473348</v>
      </c>
    </row>
    <row r="31" spans="1:25" ht="15" customHeight="1">
      <c r="A31" s="3" t="s">
        <v>14</v>
      </c>
      <c r="B31" s="13"/>
      <c r="C31" s="13"/>
      <c r="D31" s="15">
        <f t="shared" si="1"/>
        <v>0</v>
      </c>
      <c r="E31" s="4">
        <v>1541211</v>
      </c>
      <c r="F31" s="13"/>
      <c r="G31" s="13"/>
      <c r="H31" s="13"/>
      <c r="I31" s="13"/>
      <c r="J31" s="13"/>
      <c r="K31" s="13"/>
      <c r="L31" s="13"/>
      <c r="M31" s="13">
        <v>100000</v>
      </c>
      <c r="N31" s="13"/>
      <c r="O31" s="13"/>
      <c r="P31" s="13"/>
      <c r="Q31" s="6">
        <f t="shared" si="3"/>
        <v>1641211</v>
      </c>
      <c r="R31" s="13">
        <v>75000</v>
      </c>
      <c r="S31" s="13">
        <v>62500</v>
      </c>
      <c r="T31" s="13"/>
      <c r="U31" s="13"/>
      <c r="V31" s="13"/>
      <c r="W31" s="13"/>
      <c r="X31" s="6">
        <f t="shared" si="4"/>
        <v>137500</v>
      </c>
      <c r="Y31" s="6">
        <f t="shared" si="2"/>
        <v>1778711</v>
      </c>
    </row>
    <row r="32" spans="1:26" ht="15" customHeight="1">
      <c r="A32" s="5" t="s">
        <v>16</v>
      </c>
      <c r="B32" s="6">
        <f aca="true" t="shared" si="5" ref="B32:M32">SUM(B18:B31)</f>
        <v>1291700</v>
      </c>
      <c r="C32" s="6">
        <f t="shared" si="5"/>
        <v>2435000</v>
      </c>
      <c r="D32" s="6">
        <f t="shared" si="5"/>
        <v>3726700</v>
      </c>
      <c r="E32" s="6">
        <f t="shared" si="5"/>
        <v>38767920</v>
      </c>
      <c r="F32" s="6">
        <f t="shared" si="5"/>
        <v>84700</v>
      </c>
      <c r="G32" s="6">
        <f t="shared" si="5"/>
        <v>100000</v>
      </c>
      <c r="H32" s="6">
        <f t="shared" si="5"/>
        <v>1500000</v>
      </c>
      <c r="I32" s="6">
        <f>SUM(I18:I31)</f>
        <v>0</v>
      </c>
      <c r="J32" s="6">
        <f>SUM(J18:J31)</f>
        <v>1500000</v>
      </c>
      <c r="K32" s="6">
        <f t="shared" si="5"/>
        <v>30000</v>
      </c>
      <c r="L32" s="6">
        <f t="shared" si="5"/>
        <v>1436000</v>
      </c>
      <c r="M32" s="6">
        <f t="shared" si="5"/>
        <v>1400000</v>
      </c>
      <c r="N32" s="6">
        <f aca="true" t="shared" si="6" ref="N32:T32">SUM(N18:N31)</f>
        <v>1752500</v>
      </c>
      <c r="O32" s="6">
        <f t="shared" si="6"/>
        <v>7468900</v>
      </c>
      <c r="P32" s="6">
        <f t="shared" si="6"/>
        <v>100000</v>
      </c>
      <c r="Q32" s="6">
        <f t="shared" si="6"/>
        <v>52640020</v>
      </c>
      <c r="R32" s="6">
        <f t="shared" si="6"/>
        <v>1195700</v>
      </c>
      <c r="S32" s="6">
        <f t="shared" si="6"/>
        <v>900000</v>
      </c>
      <c r="T32" s="6">
        <f t="shared" si="6"/>
        <v>50000</v>
      </c>
      <c r="U32" s="6">
        <f>SUM(U18:U31)</f>
        <v>1265900</v>
      </c>
      <c r="V32" s="6">
        <f>SUM(V18:V31)</f>
        <v>-1265900</v>
      </c>
      <c r="W32" s="6">
        <f>SUM(W18:W31)</f>
        <v>0</v>
      </c>
      <c r="X32" s="6">
        <f>SUM(R32:T32)</f>
        <v>2145700</v>
      </c>
      <c r="Y32" s="6">
        <f>SUM(Y18:Y31)</f>
        <v>58512420</v>
      </c>
      <c r="Z32" t="s">
        <v>50</v>
      </c>
    </row>
    <row r="33" ht="12.75">
      <c r="L33" s="16"/>
    </row>
  </sheetData>
  <sheetProtection/>
  <mergeCells count="24">
    <mergeCell ref="G15:G16"/>
    <mergeCell ref="H15:J15"/>
    <mergeCell ref="E15:E16"/>
    <mergeCell ref="M15:M16"/>
    <mergeCell ref="U15:W15"/>
    <mergeCell ref="K15:K16"/>
    <mergeCell ref="L15:L16"/>
    <mergeCell ref="O15:O16"/>
    <mergeCell ref="T15:T16"/>
    <mergeCell ref="B14:C14"/>
    <mergeCell ref="N15:N16"/>
    <mergeCell ref="P15:P16"/>
    <mergeCell ref="E14:P14"/>
    <mergeCell ref="F15:F16"/>
    <mergeCell ref="A11:Y11"/>
    <mergeCell ref="Y14:Y16"/>
    <mergeCell ref="X14:X16"/>
    <mergeCell ref="Q14:Q16"/>
    <mergeCell ref="A14:A16"/>
    <mergeCell ref="D14:D16"/>
    <mergeCell ref="B15:C15"/>
    <mergeCell ref="R15:R16"/>
    <mergeCell ref="S15:S16"/>
    <mergeCell ref="R14:W14"/>
  </mergeCells>
  <printOptions/>
  <pageMargins left="0.5118110236220472" right="0.1968503937007874" top="0.5905511811023623" bottom="0.5905511811023623" header="0.5118110236220472" footer="0.5118110236220472"/>
  <pageSetup horizontalDpi="600" verticalDpi="600" orientation="landscape" paperSize="9" scale="65" r:id="rId1"/>
  <colBreaks count="1" manualBreakCount="1">
    <brk id="14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 Ф. Щепихин</cp:lastModifiedBy>
  <cp:lastPrinted>2012-06-26T14:08:30Z</cp:lastPrinted>
  <dcterms:created xsi:type="dcterms:W3CDTF">1996-10-08T23:32:33Z</dcterms:created>
  <dcterms:modified xsi:type="dcterms:W3CDTF">2013-09-19T08:22:49Z</dcterms:modified>
  <cp:category/>
  <cp:version/>
  <cp:contentType/>
  <cp:contentStatus/>
</cp:coreProperties>
</file>