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ариант 1" sheetId="1" r:id="rId1"/>
  </sheets>
  <definedNames>
    <definedName name="_xlnm.Print_Titles" localSheetId="0">'Вариант 1'!$A:$A</definedName>
    <definedName name="_xlnm.Print_Area" localSheetId="0">'Вариант 1'!$A$1:$BU$32</definedName>
  </definedNames>
  <calcPr fullCalcOnLoad="1"/>
</workbook>
</file>

<file path=xl/sharedStrings.xml><?xml version="1.0" encoding="utf-8"?>
<sst xmlns="http://schemas.openxmlformats.org/spreadsheetml/2006/main" count="121" uniqueCount="51">
  <si>
    <t>Муниципальное образование</t>
  </si>
  <si>
    <t>Мезенское</t>
  </si>
  <si>
    <t>Каменское</t>
  </si>
  <si>
    <t>Дорогорское</t>
  </si>
  <si>
    <t>Жердское</t>
  </si>
  <si>
    <t>Козьмогородское</t>
  </si>
  <si>
    <t>Целегорское</t>
  </si>
  <si>
    <t>Быченское</t>
  </si>
  <si>
    <t>Мосеевское</t>
  </si>
  <si>
    <t>Сафоновское</t>
  </si>
  <si>
    <t>Совпольское</t>
  </si>
  <si>
    <t>Соянское</t>
  </si>
  <si>
    <t>Долгощельское</t>
  </si>
  <si>
    <t>Койденское</t>
  </si>
  <si>
    <t>Ручьевское</t>
  </si>
  <si>
    <t>ВСЕГО</t>
  </si>
  <si>
    <t>(в рублях)</t>
  </si>
  <si>
    <t>Итого субсидии</t>
  </si>
  <si>
    <t>Итого дотации</t>
  </si>
  <si>
    <t>Итого субвенции</t>
  </si>
  <si>
    <t xml:space="preserve">Субвенции на осуществление государственных полномочий по первичному воинскому на территориях, где отсутствуют военные комиссариаты </t>
  </si>
  <si>
    <t>Дотации на выравнивание бюджетной обеспеченности поселений за счет средств областного бюджета</t>
  </si>
  <si>
    <t>Субвенции на осуществление государственных полномочий в сфере административных правонарушений</t>
  </si>
  <si>
    <t>А</t>
  </si>
  <si>
    <t>Дотации на выравнивание бюджетной обеспеченности поселений за счет средств районного бюджета</t>
  </si>
  <si>
    <t>Субсидии на софинансирование вопросов местного значения поселений</t>
  </si>
  <si>
    <t>Субсидия на закупку и доставку каменного угля для нужд поселений</t>
  </si>
  <si>
    <t>Субсидия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</si>
  <si>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 xml:space="preserve">Исполнение </t>
  </si>
  <si>
    <t>% испол-нения</t>
  </si>
  <si>
    <t>Итого иные межбюджетные трансферты</t>
  </si>
  <si>
    <t>Субсидия на реализацию муниципальной программы «Развитие территориального общественного самоуправления в Мезенском районе на 2015-2017 годы»</t>
  </si>
  <si>
    <t>Итого распределено по МО</t>
  </si>
  <si>
    <t>Итого не распределено по МО</t>
  </si>
  <si>
    <t>Субсидия на реализацию муниципальной программы «Развитие территориального общественного самоуправления в Мезенском районе на 2015-2017 годы» за счет средств областного бюджета</t>
  </si>
  <si>
    <t>Субсидия на компенсацию выпадающих доходов</t>
  </si>
  <si>
    <t>Субсидия на развитие системы ТОС за счет безвозмездных поступлений</t>
  </si>
  <si>
    <t xml:space="preserve">Иные межбюджетные трансферты из резервного фонда администрации муниципального образования "Мезенский район" </t>
  </si>
  <si>
    <t>Иные межбюджетные трансферты на реализацию муниципальной программы «Развитие общественного пассажирского транспорта на 2012 – 2016 годы»</t>
  </si>
  <si>
    <t>Иные межбюджетные трансферты на реализацию проектов конкурса "Родная сторона"</t>
  </si>
  <si>
    <t>Иные межбюджетные трансферты за счет благотворительной помощи</t>
  </si>
  <si>
    <t>к постановлению администрации</t>
  </si>
  <si>
    <t>МО "Мезенский район"</t>
  </si>
  <si>
    <t>Приложение № 3</t>
  </si>
  <si>
    <t>Перечисление межбюджетных трансфертов бюджетам поселений за 9 месяцев 2015 года</t>
  </si>
  <si>
    <t>Уточнен-ный план на 01.10.2015</t>
  </si>
  <si>
    <t>Иные межбюджетные трансферты из резервного фонда Правительства Архангельской области</t>
  </si>
  <si>
    <t>Субсидия на реализацию муниципальной программы «Развитие города Мезень как административного центра Мезенского района 2014 – 2016 годы»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</si>
  <si>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</si>
  <si>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Субвенции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</si>
  <si>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от 11 ноября 2015 г. № 502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</si>
</sst>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[Red]\-#,##0\ "/>
    <numFmt numFmtId="181" formatCode="#,##0.00_ ;[Red]\-#,##0.00\ "/>
    <numFmt numFmtId="182" formatCode="#,##0.0_ ;[Red]\-#,##0.0\ "/>
    <numFmt numFmtId="183" formatCode="#,##0.000"/>
    <numFmt numFmtId="184" formatCode="#,##0.0"/>
  </numFmts>
  <fonts count="41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180" fontId="3" fillId="0" borderId="11" xfId="0" applyNumberFormat="1" applyFont="1" applyFill="1" applyBorder="1" applyAlignment="1">
      <alignment/>
    </xf>
    <xf numFmtId="180" fontId="2" fillId="0" borderId="11" xfId="0" applyNumberFormat="1" applyFont="1" applyFill="1" applyBorder="1" applyAlignment="1">
      <alignment/>
    </xf>
    <xf numFmtId="180" fontId="3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 wrapText="1"/>
    </xf>
    <xf numFmtId="4" fontId="3" fillId="0" borderId="11" xfId="0" applyNumberFormat="1" applyFont="1" applyFill="1" applyBorder="1" applyAlignment="1">
      <alignment/>
    </xf>
    <xf numFmtId="181" fontId="2" fillId="0" borderId="11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/>
    </xf>
    <xf numFmtId="0" fontId="4" fillId="0" borderId="0" xfId="0" applyFont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/>
    </xf>
    <xf numFmtId="180" fontId="2" fillId="0" borderId="12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181" fontId="2" fillId="0" borderId="15" xfId="0" applyNumberFormat="1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180" fontId="3" fillId="0" borderId="15" xfId="0" applyNumberFormat="1" applyFont="1" applyFill="1" applyBorder="1" applyAlignment="1">
      <alignment/>
    </xf>
    <xf numFmtId="180" fontId="2" fillId="0" borderId="15" xfId="0" applyNumberFormat="1" applyFont="1" applyFill="1" applyBorder="1" applyAlignment="1">
      <alignment/>
    </xf>
    <xf numFmtId="0" fontId="2" fillId="0" borderId="11" xfId="0" applyFont="1" applyBorder="1" applyAlignment="1">
      <alignment wrapText="1"/>
    </xf>
    <xf numFmtId="3" fontId="2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181" fontId="2" fillId="0" borderId="11" xfId="0" applyNumberFormat="1" applyFont="1" applyFill="1" applyBorder="1" applyAlignment="1">
      <alignment/>
    </xf>
    <xf numFmtId="0" fontId="0" fillId="0" borderId="0" xfId="0" applyAlignment="1">
      <alignment horizontal="center"/>
    </xf>
    <xf numFmtId="180" fontId="2" fillId="0" borderId="12" xfId="0" applyNumberFormat="1" applyFont="1" applyBorder="1" applyAlignment="1">
      <alignment/>
    </xf>
    <xf numFmtId="180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Alignment="1">
      <alignment/>
    </xf>
    <xf numFmtId="180" fontId="0" fillId="0" borderId="15" xfId="0" applyNumberFormat="1" applyFont="1" applyBorder="1" applyAlignment="1">
      <alignment/>
    </xf>
    <xf numFmtId="180" fontId="6" fillId="0" borderId="15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80" fontId="3" fillId="0" borderId="12" xfId="0" applyNumberFormat="1" applyFont="1" applyBorder="1" applyAlignment="1">
      <alignment/>
    </xf>
    <xf numFmtId="180" fontId="3" fillId="0" borderId="11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 vertical="center" wrapText="1"/>
    </xf>
    <xf numFmtId="180" fontId="3" fillId="0" borderId="15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3" fillId="0" borderId="17" xfId="0" applyFont="1" applyFill="1" applyBorder="1" applyAlignment="1" quotePrefix="1">
      <alignment horizontal="center" vertical="center" wrapText="1"/>
    </xf>
    <xf numFmtId="0" fontId="3" fillId="0" borderId="18" xfId="0" applyFont="1" applyFill="1" applyBorder="1" applyAlignment="1" quotePrefix="1">
      <alignment horizontal="center" vertical="center" wrapText="1"/>
    </xf>
    <xf numFmtId="0" fontId="3" fillId="0" borderId="19" xfId="0" applyFont="1" applyFill="1" applyBorder="1" applyAlignment="1" quotePrefix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U33"/>
  <sheetViews>
    <sheetView tabSelected="1" view="pageBreakPreview" zoomScale="60" zoomScaleNormal="75" zoomScalePageLayoutView="0" workbookViewId="0" topLeftCell="A1">
      <selection activeCell="Q13" sqref="Q13:S13"/>
    </sheetView>
  </sheetViews>
  <sheetFormatPr defaultColWidth="9.140625" defaultRowHeight="12.75"/>
  <cols>
    <col min="1" max="1" width="35.00390625" style="0" customWidth="1"/>
    <col min="2" max="2" width="14.57421875" style="0" customWidth="1"/>
    <col min="3" max="3" width="16.28125" style="0" customWidth="1"/>
    <col min="4" max="4" width="10.57421875" style="0" customWidth="1"/>
    <col min="5" max="5" width="14.140625" style="0" customWidth="1"/>
    <col min="6" max="6" width="16.00390625" style="0" customWidth="1"/>
    <col min="7" max="7" width="10.7109375" style="0" customWidth="1"/>
    <col min="8" max="8" width="14.7109375" style="0" customWidth="1"/>
    <col min="9" max="9" width="17.00390625" style="0" customWidth="1"/>
    <col min="10" max="10" width="11.140625" style="0" customWidth="1"/>
    <col min="11" max="11" width="14.8515625" style="0" customWidth="1"/>
    <col min="12" max="12" width="15.7109375" style="0" customWidth="1"/>
    <col min="13" max="13" width="10.57421875" style="0" customWidth="1"/>
    <col min="14" max="14" width="15.00390625" style="0" customWidth="1"/>
    <col min="15" max="15" width="16.140625" style="0" customWidth="1"/>
    <col min="16" max="16" width="10.7109375" style="0" customWidth="1"/>
    <col min="17" max="17" width="14.57421875" style="0" customWidth="1"/>
    <col min="18" max="18" width="15.7109375" style="0" customWidth="1"/>
    <col min="19" max="19" width="10.57421875" style="0" customWidth="1"/>
    <col min="20" max="20" width="15.140625" style="0" customWidth="1"/>
    <col min="21" max="21" width="16.00390625" style="0" customWidth="1"/>
    <col min="22" max="22" width="10.57421875" style="0" customWidth="1"/>
    <col min="23" max="23" width="14.00390625" style="0" customWidth="1"/>
    <col min="24" max="24" width="16.421875" style="0" customWidth="1"/>
    <col min="25" max="25" width="10.7109375" style="0" customWidth="1"/>
    <col min="26" max="26" width="14.7109375" style="0" customWidth="1"/>
    <col min="27" max="27" width="15.7109375" style="0" customWidth="1"/>
    <col min="28" max="28" width="14.57421875" style="0" customWidth="1"/>
    <col min="29" max="29" width="15.7109375" style="0" customWidth="1"/>
    <col min="30" max="30" width="16.140625" style="0" customWidth="1"/>
    <col min="32" max="32" width="14.28125" style="0" customWidth="1"/>
    <col min="33" max="33" width="15.7109375" style="0" customWidth="1"/>
    <col min="34" max="34" width="10.7109375" style="0" customWidth="1"/>
    <col min="35" max="35" width="18.57421875" style="0" customWidth="1"/>
    <col min="36" max="36" width="18.421875" style="0" customWidth="1"/>
    <col min="37" max="37" width="10.8515625" style="0" customWidth="1"/>
    <col min="38" max="38" width="15.140625" style="0" customWidth="1"/>
    <col min="39" max="39" width="15.8515625" style="0" customWidth="1"/>
    <col min="40" max="40" width="10.7109375" style="0" customWidth="1"/>
    <col min="41" max="41" width="15.28125" style="0" customWidth="1"/>
    <col min="42" max="42" width="16.28125" style="0" customWidth="1"/>
    <col min="43" max="43" width="10.7109375" style="0" customWidth="1"/>
    <col min="44" max="44" width="15.421875" style="0" customWidth="1"/>
    <col min="45" max="45" width="15.7109375" style="0" customWidth="1"/>
    <col min="46" max="46" width="10.57421875" style="0" customWidth="1"/>
    <col min="47" max="47" width="16.8515625" style="0" customWidth="1"/>
    <col min="48" max="48" width="16.28125" style="0" customWidth="1"/>
    <col min="49" max="49" width="10.7109375" style="0" customWidth="1"/>
    <col min="50" max="50" width="14.57421875" style="0" customWidth="1"/>
    <col min="51" max="51" width="15.8515625" style="0" customWidth="1"/>
    <col min="52" max="52" width="10.28125" style="0" customWidth="1"/>
    <col min="53" max="53" width="15.00390625" style="0" customWidth="1"/>
    <col min="54" max="54" width="15.7109375" style="0" customWidth="1"/>
    <col min="55" max="55" width="10.28125" style="0" customWidth="1"/>
    <col min="56" max="56" width="15.00390625" style="0" customWidth="1"/>
    <col min="57" max="57" width="16.28125" style="0" customWidth="1"/>
    <col min="58" max="58" width="10.28125" style="0" customWidth="1"/>
    <col min="59" max="59" width="14.00390625" style="0" customWidth="1"/>
    <col min="60" max="60" width="15.8515625" style="0" customWidth="1"/>
    <col min="61" max="61" width="10.57421875" style="0" customWidth="1"/>
    <col min="62" max="62" width="15.140625" style="0" customWidth="1"/>
    <col min="63" max="63" width="16.140625" style="0" customWidth="1"/>
    <col min="64" max="64" width="10.7109375" style="0" customWidth="1"/>
    <col min="65" max="65" width="18.421875" style="0" customWidth="1"/>
    <col min="66" max="66" width="16.28125" style="0" customWidth="1"/>
    <col min="67" max="67" width="11.57421875" style="0" customWidth="1"/>
    <col min="68" max="68" width="14.7109375" style="0" customWidth="1"/>
    <col min="69" max="69" width="15.8515625" style="0" customWidth="1"/>
    <col min="70" max="70" width="10.7109375" style="0" customWidth="1"/>
    <col min="71" max="71" width="21.140625" style="0" customWidth="1"/>
    <col min="72" max="72" width="18.7109375" style="0" customWidth="1"/>
    <col min="73" max="73" width="10.421875" style="0" customWidth="1"/>
  </cols>
  <sheetData>
    <row r="2" ht="12.75">
      <c r="S2" s="45" t="s">
        <v>43</v>
      </c>
    </row>
    <row r="3" spans="18:72" ht="15">
      <c r="R3" s="29"/>
      <c r="S3" s="45" t="s">
        <v>41</v>
      </c>
      <c r="T3" s="29"/>
      <c r="U3" s="29"/>
      <c r="V3" s="29"/>
      <c r="BS3" s="3"/>
      <c r="BT3" s="3"/>
    </row>
    <row r="4" spans="18:72" ht="15">
      <c r="R4" s="30"/>
      <c r="S4" s="45" t="s">
        <v>42</v>
      </c>
      <c r="T4" s="30"/>
      <c r="U4" s="30"/>
      <c r="V4" s="30"/>
      <c r="BS4" s="2"/>
      <c r="BT4" s="2"/>
    </row>
    <row r="5" spans="18:72" ht="15">
      <c r="R5" s="30"/>
      <c r="S5" s="45" t="s">
        <v>50</v>
      </c>
      <c r="T5" s="30"/>
      <c r="U5" s="30"/>
      <c r="V5" s="30"/>
      <c r="BS5" s="2"/>
      <c r="BT5" s="2"/>
    </row>
    <row r="6" spans="18:72" ht="15">
      <c r="R6" s="31"/>
      <c r="S6" s="31"/>
      <c r="T6" s="31"/>
      <c r="U6" s="31"/>
      <c r="V6" s="31"/>
      <c r="BM6" s="41"/>
      <c r="BN6" s="41"/>
      <c r="BO6" s="41"/>
      <c r="BS6" s="4"/>
      <c r="BT6" s="4"/>
    </row>
    <row r="7" spans="65:72" ht="12.75">
      <c r="BM7" s="41"/>
      <c r="BN7" s="41"/>
      <c r="BO7" s="41"/>
      <c r="BS7" s="4"/>
      <c r="BT7" s="4"/>
    </row>
    <row r="8" spans="65:71" ht="12.75">
      <c r="BM8" s="41"/>
      <c r="BN8" s="41"/>
      <c r="BO8" s="41"/>
      <c r="BS8" s="2"/>
    </row>
    <row r="9" spans="65:67" ht="12.75">
      <c r="BM9" s="50"/>
      <c r="BN9" s="50"/>
      <c r="BO9" s="50"/>
    </row>
    <row r="10" spans="1:71" ht="18" customHeight="1">
      <c r="A10" s="76" t="s">
        <v>44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41"/>
      <c r="U10" s="41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P10" s="22"/>
      <c r="BQ10" s="22"/>
      <c r="BR10" s="22"/>
      <c r="BS10" s="22"/>
    </row>
    <row r="11" spans="1:71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30" t="s">
        <v>16</v>
      </c>
      <c r="T11" s="30"/>
      <c r="U11" s="30"/>
      <c r="V11" s="30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46"/>
      <c r="BN11" s="46"/>
      <c r="BO11" s="46"/>
      <c r="BP11" s="1"/>
      <c r="BQ11" s="1"/>
      <c r="BR11" s="1"/>
      <c r="BS11" s="1"/>
    </row>
    <row r="12" spans="41:72" ht="14.25">
      <c r="AO12" s="2"/>
      <c r="AP12" s="2"/>
      <c r="AQ12" s="2"/>
      <c r="BM12" s="47"/>
      <c r="BN12" s="47"/>
      <c r="BO12" s="47"/>
      <c r="BS12" s="2"/>
      <c r="BT12" s="2"/>
    </row>
    <row r="13" spans="1:73" ht="222.75" customHeight="1">
      <c r="A13" s="90" t="s">
        <v>0</v>
      </c>
      <c r="B13" s="66" t="s">
        <v>24</v>
      </c>
      <c r="C13" s="64"/>
      <c r="D13" s="65"/>
      <c r="E13" s="66" t="s">
        <v>21</v>
      </c>
      <c r="F13" s="64"/>
      <c r="G13" s="65"/>
      <c r="H13" s="70" t="s">
        <v>18</v>
      </c>
      <c r="I13" s="64"/>
      <c r="J13" s="65"/>
      <c r="K13" s="66" t="s">
        <v>25</v>
      </c>
      <c r="L13" s="64"/>
      <c r="M13" s="65"/>
      <c r="N13" s="66" t="s">
        <v>31</v>
      </c>
      <c r="O13" s="64"/>
      <c r="P13" s="65"/>
      <c r="Q13" s="66" t="s">
        <v>34</v>
      </c>
      <c r="R13" s="64"/>
      <c r="S13" s="65"/>
      <c r="T13" s="66" t="s">
        <v>26</v>
      </c>
      <c r="U13" s="64"/>
      <c r="V13" s="65"/>
      <c r="W13" s="66" t="s">
        <v>27</v>
      </c>
      <c r="X13" s="64"/>
      <c r="Y13" s="65"/>
      <c r="Z13" s="63" t="s">
        <v>47</v>
      </c>
      <c r="AA13" s="64"/>
      <c r="AB13" s="65"/>
      <c r="AC13" s="63" t="s">
        <v>35</v>
      </c>
      <c r="AD13" s="64"/>
      <c r="AE13" s="65"/>
      <c r="AF13" s="73" t="s">
        <v>36</v>
      </c>
      <c r="AG13" s="74"/>
      <c r="AH13" s="75"/>
      <c r="AI13" s="70" t="s">
        <v>17</v>
      </c>
      <c r="AJ13" s="71"/>
      <c r="AK13" s="72"/>
      <c r="AL13" s="81" t="s">
        <v>20</v>
      </c>
      <c r="AM13" s="82"/>
      <c r="AN13" s="83"/>
      <c r="AO13" s="66" t="s">
        <v>22</v>
      </c>
      <c r="AP13" s="84"/>
      <c r="AQ13" s="85"/>
      <c r="AR13" s="66" t="s">
        <v>48</v>
      </c>
      <c r="AS13" s="84"/>
      <c r="AT13" s="85"/>
      <c r="AU13" s="66" t="s">
        <v>49</v>
      </c>
      <c r="AV13" s="84"/>
      <c r="AW13" s="84"/>
      <c r="AX13" s="78" t="s">
        <v>19</v>
      </c>
      <c r="AY13" s="78"/>
      <c r="AZ13" s="78"/>
      <c r="BA13" s="67" t="s">
        <v>39</v>
      </c>
      <c r="BB13" s="68"/>
      <c r="BC13" s="69"/>
      <c r="BD13" s="67" t="s">
        <v>40</v>
      </c>
      <c r="BE13" s="68"/>
      <c r="BF13" s="69"/>
      <c r="BG13" s="60" t="s">
        <v>38</v>
      </c>
      <c r="BH13" s="61"/>
      <c r="BI13" s="62"/>
      <c r="BJ13" s="62" t="s">
        <v>37</v>
      </c>
      <c r="BK13" s="86"/>
      <c r="BL13" s="86"/>
      <c r="BM13" s="59" t="s">
        <v>46</v>
      </c>
      <c r="BN13" s="59"/>
      <c r="BO13" s="59"/>
      <c r="BP13" s="87" t="s">
        <v>30</v>
      </c>
      <c r="BQ13" s="88"/>
      <c r="BR13" s="89"/>
      <c r="BS13" s="79" t="s">
        <v>15</v>
      </c>
      <c r="BT13" s="80"/>
      <c r="BU13" s="80"/>
    </row>
    <row r="14" spans="1:73" ht="106.5" customHeight="1">
      <c r="A14" s="91"/>
      <c r="B14" s="16" t="s">
        <v>45</v>
      </c>
      <c r="C14" s="16" t="s">
        <v>28</v>
      </c>
      <c r="D14" s="16" t="s">
        <v>29</v>
      </c>
      <c r="E14" s="16" t="s">
        <v>45</v>
      </c>
      <c r="F14" s="16" t="s">
        <v>28</v>
      </c>
      <c r="G14" s="16" t="s">
        <v>29</v>
      </c>
      <c r="H14" s="17" t="s">
        <v>45</v>
      </c>
      <c r="I14" s="18" t="s">
        <v>28</v>
      </c>
      <c r="J14" s="18" t="s">
        <v>29</v>
      </c>
      <c r="K14" s="16" t="s">
        <v>45</v>
      </c>
      <c r="L14" s="16" t="s">
        <v>28</v>
      </c>
      <c r="M14" s="16" t="s">
        <v>29</v>
      </c>
      <c r="N14" s="16" t="s">
        <v>45</v>
      </c>
      <c r="O14" s="16" t="s">
        <v>28</v>
      </c>
      <c r="P14" s="16" t="s">
        <v>29</v>
      </c>
      <c r="Q14" s="16" t="s">
        <v>45</v>
      </c>
      <c r="R14" s="16" t="s">
        <v>28</v>
      </c>
      <c r="S14" s="16" t="s">
        <v>29</v>
      </c>
      <c r="T14" s="16" t="s">
        <v>45</v>
      </c>
      <c r="U14" s="16" t="s">
        <v>28</v>
      </c>
      <c r="V14" s="16" t="s">
        <v>29</v>
      </c>
      <c r="W14" s="16" t="s">
        <v>45</v>
      </c>
      <c r="X14" s="16" t="s">
        <v>28</v>
      </c>
      <c r="Y14" s="16" t="s">
        <v>29</v>
      </c>
      <c r="Z14" s="16" t="s">
        <v>45</v>
      </c>
      <c r="AA14" s="16" t="s">
        <v>28</v>
      </c>
      <c r="AB14" s="16" t="s">
        <v>29</v>
      </c>
      <c r="AC14" s="16" t="s">
        <v>45</v>
      </c>
      <c r="AD14" s="16" t="s">
        <v>28</v>
      </c>
      <c r="AE14" s="16" t="s">
        <v>29</v>
      </c>
      <c r="AF14" s="16" t="s">
        <v>45</v>
      </c>
      <c r="AG14" s="16" t="s">
        <v>28</v>
      </c>
      <c r="AH14" s="16" t="s">
        <v>29</v>
      </c>
      <c r="AI14" s="17" t="s">
        <v>45</v>
      </c>
      <c r="AJ14" s="17" t="s">
        <v>28</v>
      </c>
      <c r="AK14" s="17" t="s">
        <v>29</v>
      </c>
      <c r="AL14" s="16" t="s">
        <v>45</v>
      </c>
      <c r="AM14" s="16" t="s">
        <v>28</v>
      </c>
      <c r="AN14" s="16" t="s">
        <v>29</v>
      </c>
      <c r="AO14" s="16" t="s">
        <v>45</v>
      </c>
      <c r="AP14" s="16" t="s">
        <v>28</v>
      </c>
      <c r="AQ14" s="16" t="s">
        <v>29</v>
      </c>
      <c r="AR14" s="16" t="s">
        <v>45</v>
      </c>
      <c r="AS14" s="16" t="s">
        <v>28</v>
      </c>
      <c r="AT14" s="16" t="s">
        <v>29</v>
      </c>
      <c r="AU14" s="16" t="s">
        <v>45</v>
      </c>
      <c r="AV14" s="16" t="s">
        <v>28</v>
      </c>
      <c r="AW14" s="23" t="s">
        <v>29</v>
      </c>
      <c r="AX14" s="17" t="s">
        <v>45</v>
      </c>
      <c r="AY14" s="17" t="s">
        <v>28</v>
      </c>
      <c r="AZ14" s="34" t="s">
        <v>29</v>
      </c>
      <c r="BA14" s="16" t="s">
        <v>45</v>
      </c>
      <c r="BB14" s="16" t="s">
        <v>28</v>
      </c>
      <c r="BC14" s="16" t="s">
        <v>29</v>
      </c>
      <c r="BD14" s="16" t="s">
        <v>45</v>
      </c>
      <c r="BE14" s="16" t="s">
        <v>28</v>
      </c>
      <c r="BF14" s="16" t="s">
        <v>29</v>
      </c>
      <c r="BG14" s="16" t="s">
        <v>45</v>
      </c>
      <c r="BH14" s="16" t="s">
        <v>28</v>
      </c>
      <c r="BI14" s="16" t="s">
        <v>29</v>
      </c>
      <c r="BJ14" s="16" t="s">
        <v>45</v>
      </c>
      <c r="BK14" s="16" t="s">
        <v>28</v>
      </c>
      <c r="BL14" s="23" t="s">
        <v>29</v>
      </c>
      <c r="BM14" s="16" t="s">
        <v>45</v>
      </c>
      <c r="BN14" s="16" t="s">
        <v>28</v>
      </c>
      <c r="BO14" s="23" t="s">
        <v>29</v>
      </c>
      <c r="BP14" s="17" t="s">
        <v>45</v>
      </c>
      <c r="BQ14" s="17" t="s">
        <v>28</v>
      </c>
      <c r="BR14" s="17" t="s">
        <v>29</v>
      </c>
      <c r="BS14" s="17" t="s">
        <v>45</v>
      </c>
      <c r="BT14" s="17" t="s">
        <v>28</v>
      </c>
      <c r="BU14" s="17" t="s">
        <v>29</v>
      </c>
    </row>
    <row r="15" spans="1:73" ht="15">
      <c r="A15" s="5" t="s">
        <v>23</v>
      </c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5">
        <v>7</v>
      </c>
      <c r="I15" s="5">
        <v>8</v>
      </c>
      <c r="J15" s="5">
        <v>9</v>
      </c>
      <c r="K15" s="5">
        <v>10</v>
      </c>
      <c r="L15" s="5">
        <v>11</v>
      </c>
      <c r="M15" s="5">
        <v>12</v>
      </c>
      <c r="N15" s="5">
        <v>13</v>
      </c>
      <c r="O15" s="5">
        <v>14</v>
      </c>
      <c r="P15" s="5">
        <v>15</v>
      </c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  <c r="X15" s="5">
        <v>23</v>
      </c>
      <c r="Y15" s="5">
        <v>24</v>
      </c>
      <c r="Z15" s="5">
        <v>28</v>
      </c>
      <c r="AA15" s="5">
        <v>29</v>
      </c>
      <c r="AB15" s="5">
        <v>30</v>
      </c>
      <c r="AC15" s="5">
        <v>31</v>
      </c>
      <c r="AD15" s="5">
        <v>32</v>
      </c>
      <c r="AE15" s="5">
        <v>33</v>
      </c>
      <c r="AF15" s="5">
        <v>34</v>
      </c>
      <c r="AG15" s="5">
        <v>35</v>
      </c>
      <c r="AH15" s="5">
        <v>36</v>
      </c>
      <c r="AI15" s="5">
        <v>37</v>
      </c>
      <c r="AJ15" s="5">
        <v>38</v>
      </c>
      <c r="AK15" s="5">
        <v>39</v>
      </c>
      <c r="AL15" s="5">
        <v>40</v>
      </c>
      <c r="AM15" s="5">
        <v>41</v>
      </c>
      <c r="AN15" s="5">
        <v>42</v>
      </c>
      <c r="AO15" s="5">
        <v>43</v>
      </c>
      <c r="AP15" s="5">
        <v>44</v>
      </c>
      <c r="AQ15" s="5">
        <v>45</v>
      </c>
      <c r="AR15" s="5">
        <v>46</v>
      </c>
      <c r="AS15" s="5">
        <v>47</v>
      </c>
      <c r="AT15" s="5">
        <v>48</v>
      </c>
      <c r="AU15" s="5">
        <v>49</v>
      </c>
      <c r="AV15" s="5">
        <v>50</v>
      </c>
      <c r="AW15" s="24">
        <v>51</v>
      </c>
      <c r="AX15" s="5">
        <v>52</v>
      </c>
      <c r="AY15" s="5">
        <v>53</v>
      </c>
      <c r="AZ15" s="24">
        <v>54</v>
      </c>
      <c r="BA15" s="24">
        <v>55</v>
      </c>
      <c r="BB15" s="24">
        <v>56</v>
      </c>
      <c r="BC15" s="24">
        <v>57</v>
      </c>
      <c r="BD15" s="24">
        <v>58</v>
      </c>
      <c r="BE15" s="24">
        <v>59</v>
      </c>
      <c r="BF15" s="24">
        <v>60</v>
      </c>
      <c r="BG15" s="5">
        <v>61</v>
      </c>
      <c r="BH15" s="5">
        <v>62</v>
      </c>
      <c r="BI15" s="5">
        <v>63</v>
      </c>
      <c r="BJ15" s="32">
        <v>64</v>
      </c>
      <c r="BK15" s="32">
        <v>65</v>
      </c>
      <c r="BL15" s="32">
        <v>66</v>
      </c>
      <c r="BM15" s="32">
        <v>67</v>
      </c>
      <c r="BN15" s="27">
        <v>68</v>
      </c>
      <c r="BO15" s="27">
        <v>69</v>
      </c>
      <c r="BP15" s="27">
        <v>70</v>
      </c>
      <c r="BQ15" s="27">
        <v>71</v>
      </c>
      <c r="BR15" s="27">
        <v>72</v>
      </c>
      <c r="BS15" s="27">
        <v>73</v>
      </c>
      <c r="BT15" s="19">
        <v>74</v>
      </c>
      <c r="BU15" s="19">
        <v>75</v>
      </c>
    </row>
    <row r="16" spans="1:73" ht="21.75" customHeight="1">
      <c r="A16" s="6" t="s">
        <v>1</v>
      </c>
      <c r="B16" s="7">
        <v>1203688</v>
      </c>
      <c r="C16" s="7">
        <v>802400</v>
      </c>
      <c r="D16" s="7">
        <f>C16/B16*100</f>
        <v>66.66179275692704</v>
      </c>
      <c r="E16" s="7">
        <v>311590</v>
      </c>
      <c r="F16" s="7">
        <v>233700</v>
      </c>
      <c r="G16" s="7">
        <f>F16/E16*100</f>
        <v>75.00240700921083</v>
      </c>
      <c r="H16" s="8">
        <f>B16+E16</f>
        <v>1515278</v>
      </c>
      <c r="I16" s="8">
        <f>C16+F16</f>
        <v>1036100</v>
      </c>
      <c r="J16" s="8">
        <f>I16/H16*100</f>
        <v>68.37689189706443</v>
      </c>
      <c r="K16" s="9"/>
      <c r="L16" s="9"/>
      <c r="M16" s="9"/>
      <c r="N16" s="7">
        <v>69500</v>
      </c>
      <c r="O16" s="7">
        <v>69500</v>
      </c>
      <c r="P16" s="7">
        <f>O16/N16*100</f>
        <v>100</v>
      </c>
      <c r="Q16" s="7">
        <v>78900</v>
      </c>
      <c r="R16" s="7">
        <v>78900</v>
      </c>
      <c r="S16" s="7">
        <f>R16/Q16*100</f>
        <v>100</v>
      </c>
      <c r="T16" s="21">
        <v>216124.65</v>
      </c>
      <c r="U16" s="21">
        <v>216124.65</v>
      </c>
      <c r="V16" s="7">
        <f>U16/T16*100</f>
        <v>100</v>
      </c>
      <c r="W16" s="7">
        <v>149800</v>
      </c>
      <c r="X16" s="7"/>
      <c r="Y16" s="7">
        <f>X16/W16*100</f>
        <v>0</v>
      </c>
      <c r="Z16" s="7">
        <v>400000</v>
      </c>
      <c r="AA16" s="7">
        <v>300000</v>
      </c>
      <c r="AB16" s="7">
        <f>AA16/Z16*100</f>
        <v>75</v>
      </c>
      <c r="AC16" s="21"/>
      <c r="AD16" s="15"/>
      <c r="AE16" s="20"/>
      <c r="AF16" s="39">
        <v>40000</v>
      </c>
      <c r="AG16" s="39">
        <v>40000</v>
      </c>
      <c r="AH16" s="39">
        <f>AG16/AF16*100</f>
        <v>100</v>
      </c>
      <c r="AI16" s="14">
        <f>K16+N16+Q16+T16+W16+Z16+AC16+AF16</f>
        <v>954324.65</v>
      </c>
      <c r="AJ16" s="14">
        <f>L16+O16+R16+U16+X16+AA16+AD16+AG16</f>
        <v>704524.65</v>
      </c>
      <c r="AK16" s="10">
        <f>AJ16/AI16*100</f>
        <v>73.82442128053593</v>
      </c>
      <c r="AL16" s="7"/>
      <c r="AM16" s="7"/>
      <c r="AN16" s="7"/>
      <c r="AO16" s="7">
        <v>75000</v>
      </c>
      <c r="AP16" s="7">
        <v>56700</v>
      </c>
      <c r="AQ16" s="7">
        <f>AP16/AO16*100</f>
        <v>75.6</v>
      </c>
      <c r="AR16" s="7"/>
      <c r="AS16" s="7"/>
      <c r="AT16" s="7"/>
      <c r="AU16" s="7">
        <v>1231810</v>
      </c>
      <c r="AV16" s="7">
        <v>1231810</v>
      </c>
      <c r="AW16" s="25">
        <f>AU16/AV16*100</f>
        <v>100</v>
      </c>
      <c r="AX16" s="10">
        <f>AL16+AO16+AR16+AU16</f>
        <v>1306810</v>
      </c>
      <c r="AY16" s="10">
        <f>AM16+AP16+AS16+AV16</f>
        <v>1288510</v>
      </c>
      <c r="AZ16" s="26">
        <f>AY16/AX16*100</f>
        <v>98.59964340646307</v>
      </c>
      <c r="BA16" s="7">
        <v>15000</v>
      </c>
      <c r="BB16" s="54">
        <v>15000</v>
      </c>
      <c r="BC16" s="54">
        <f>BB16/BA16*100</f>
        <v>100</v>
      </c>
      <c r="BD16" s="42"/>
      <c r="BE16" s="42"/>
      <c r="BF16" s="42"/>
      <c r="BG16" s="7"/>
      <c r="BH16" s="7"/>
      <c r="BI16" s="7"/>
      <c r="BJ16" s="7">
        <v>50000</v>
      </c>
      <c r="BK16" s="7">
        <v>50000</v>
      </c>
      <c r="BL16" s="7">
        <f>BK16/BJ16*100</f>
        <v>100</v>
      </c>
      <c r="BM16" s="57">
        <v>252074</v>
      </c>
      <c r="BN16" s="49">
        <v>252074</v>
      </c>
      <c r="BO16" s="49">
        <f>BM16/BN16*100</f>
        <v>100</v>
      </c>
      <c r="BP16" s="36">
        <f>BG16+BJ16+BA16+BD16+BM16</f>
        <v>317074</v>
      </c>
      <c r="BQ16" s="36">
        <f>BH16+BK16+BB16+BE16+BN16</f>
        <v>317074</v>
      </c>
      <c r="BR16" s="36">
        <f>BQ16/BP16*100</f>
        <v>100</v>
      </c>
      <c r="BS16" s="28">
        <f aca="true" t="shared" si="0" ref="BS16:BS29">H16+AI16+AX16+BP16</f>
        <v>4093486.65</v>
      </c>
      <c r="BT16" s="14">
        <f aca="true" t="shared" si="1" ref="BT16:BT29">I16+AJ16+AY16+BQ16</f>
        <v>3346208.65</v>
      </c>
      <c r="BU16" s="11">
        <f>BT16/BS16*100</f>
        <v>81.74470655718396</v>
      </c>
    </row>
    <row r="17" spans="1:73" ht="21.75" customHeight="1">
      <c r="A17" s="6" t="s">
        <v>2</v>
      </c>
      <c r="B17" s="7">
        <v>4856695</v>
      </c>
      <c r="C17" s="7">
        <v>3642300</v>
      </c>
      <c r="D17" s="7">
        <f>C17/B17*100</f>
        <v>74.99544443289109</v>
      </c>
      <c r="E17" s="7">
        <v>1257213</v>
      </c>
      <c r="F17" s="7">
        <v>942400</v>
      </c>
      <c r="G17" s="7">
        <f>F17/E17*100</f>
        <v>74.9594539668298</v>
      </c>
      <c r="H17" s="8">
        <f aca="true" t="shared" si="2" ref="H17:H30">B17+E17</f>
        <v>6113908</v>
      </c>
      <c r="I17" s="8">
        <f>C17+F17</f>
        <v>4584700</v>
      </c>
      <c r="J17" s="8">
        <f>I17/H17*100</f>
        <v>74.9880436539117</v>
      </c>
      <c r="K17" s="9">
        <v>4602523</v>
      </c>
      <c r="L17" s="9">
        <v>3451500</v>
      </c>
      <c r="M17" s="9">
        <f>L17/K17*100</f>
        <v>74.99147750049266</v>
      </c>
      <c r="N17" s="7">
        <v>25800</v>
      </c>
      <c r="O17" s="7">
        <v>25800</v>
      </c>
      <c r="P17" s="7">
        <f aca="true" t="shared" si="3" ref="P17:P24">O17/N17*100</f>
        <v>100</v>
      </c>
      <c r="Q17" s="7">
        <v>29200</v>
      </c>
      <c r="R17" s="7">
        <v>29200</v>
      </c>
      <c r="S17" s="7">
        <f aca="true" t="shared" si="4" ref="S17:S24">R17/Q17*100</f>
        <v>100</v>
      </c>
      <c r="T17" s="21">
        <v>816470.9</v>
      </c>
      <c r="U17" s="21"/>
      <c r="V17" s="7">
        <f aca="true" t="shared" si="5" ref="V17:V22">U17/T17*100</f>
        <v>0</v>
      </c>
      <c r="W17" s="7">
        <v>91350</v>
      </c>
      <c r="X17" s="7">
        <v>48300</v>
      </c>
      <c r="Y17" s="7">
        <f>X17/W17*100</f>
        <v>52.87356321839081</v>
      </c>
      <c r="Z17" s="7"/>
      <c r="AA17" s="7"/>
      <c r="AB17" s="7"/>
      <c r="AC17" s="21"/>
      <c r="AD17" s="15"/>
      <c r="AE17" s="20"/>
      <c r="AF17" s="39">
        <v>48000</v>
      </c>
      <c r="AG17" s="39">
        <v>48000</v>
      </c>
      <c r="AH17" s="39">
        <f>AG17/AF17*100</f>
        <v>100</v>
      </c>
      <c r="AI17" s="14">
        <f aca="true" t="shared" si="6" ref="AI17:AI30">K17+N17+Q17+T17+W17+Z17+AC17+AF17</f>
        <v>5613343.9</v>
      </c>
      <c r="AJ17" s="14">
        <f aca="true" t="shared" si="7" ref="AJ17:AJ30">L17+O17+R17+U17+X17+AA17+AD17+AG17</f>
        <v>3602800</v>
      </c>
      <c r="AK17" s="10">
        <f aca="true" t="shared" si="8" ref="AK17:AK30">AJ17/AI17*100</f>
        <v>64.18277704310972</v>
      </c>
      <c r="AL17" s="7">
        <v>301400</v>
      </c>
      <c r="AM17" s="7">
        <v>301400</v>
      </c>
      <c r="AN17" s="7">
        <f>AM17/AL17*100</f>
        <v>100</v>
      </c>
      <c r="AO17" s="7">
        <v>75000</v>
      </c>
      <c r="AP17" s="7">
        <v>56700</v>
      </c>
      <c r="AQ17" s="7">
        <f aca="true" t="shared" si="9" ref="AQ17:AQ30">AP17/AO17*100</f>
        <v>75.6</v>
      </c>
      <c r="AR17" s="7"/>
      <c r="AS17" s="7"/>
      <c r="AT17" s="7"/>
      <c r="AU17" s="7"/>
      <c r="AV17" s="7"/>
      <c r="AW17" s="25"/>
      <c r="AX17" s="10">
        <f aca="true" t="shared" si="10" ref="AX17:AX31">AL17+AO17+AR17+AU17</f>
        <v>376400</v>
      </c>
      <c r="AY17" s="10">
        <f aca="true" t="shared" si="11" ref="AY17:AY29">AM17+AP17+AS17+AV17</f>
        <v>358100</v>
      </c>
      <c r="AZ17" s="26">
        <f aca="true" t="shared" si="12" ref="AZ17:AZ30">AY17/AX17*100</f>
        <v>95.13815090329437</v>
      </c>
      <c r="BA17" s="7">
        <v>36000</v>
      </c>
      <c r="BB17" s="54">
        <v>36000</v>
      </c>
      <c r="BC17" s="54">
        <f aca="true" t="shared" si="13" ref="BC17:BC23">BB17/BA17*100</f>
        <v>100</v>
      </c>
      <c r="BD17" s="42"/>
      <c r="BE17" s="42"/>
      <c r="BF17" s="42"/>
      <c r="BG17" s="7"/>
      <c r="BH17" s="7"/>
      <c r="BI17" s="7"/>
      <c r="BJ17" s="7"/>
      <c r="BK17" s="7"/>
      <c r="BL17" s="7"/>
      <c r="BM17" s="55"/>
      <c r="BN17" s="58"/>
      <c r="BO17" s="58"/>
      <c r="BP17" s="36">
        <f aca="true" t="shared" si="14" ref="BP17:BP32">BG17+BJ17+BA17+BD17+BM17</f>
        <v>36000</v>
      </c>
      <c r="BQ17" s="36">
        <f aca="true" t="shared" si="15" ref="BQ17:BQ32">BH17+BK17+BB17+BE17+BN17</f>
        <v>36000</v>
      </c>
      <c r="BR17" s="36">
        <f aca="true" t="shared" si="16" ref="BR17:BR23">BQ17/BP17*100</f>
        <v>100</v>
      </c>
      <c r="BS17" s="28">
        <f t="shared" si="0"/>
        <v>12139651.9</v>
      </c>
      <c r="BT17" s="14">
        <f t="shared" si="1"/>
        <v>8581600</v>
      </c>
      <c r="BU17" s="11">
        <f aca="true" t="shared" si="17" ref="BU17:BU30">BT17/BS17*100</f>
        <v>70.69065958967077</v>
      </c>
    </row>
    <row r="18" spans="1:73" ht="21.75" customHeight="1">
      <c r="A18" s="6" t="s">
        <v>3</v>
      </c>
      <c r="B18" s="7">
        <v>735427</v>
      </c>
      <c r="C18" s="7">
        <v>551520</v>
      </c>
      <c r="D18" s="7">
        <f aca="true" t="shared" si="18" ref="D18:D30">C18/B18*100</f>
        <v>74.99316723481732</v>
      </c>
      <c r="E18" s="7">
        <v>190369</v>
      </c>
      <c r="F18" s="7">
        <v>142900</v>
      </c>
      <c r="G18" s="7">
        <f aca="true" t="shared" si="19" ref="G18:G27">F18/E18*100</f>
        <v>75.0647426839454</v>
      </c>
      <c r="H18" s="8">
        <f t="shared" si="2"/>
        <v>925796</v>
      </c>
      <c r="I18" s="8">
        <f aca="true" t="shared" si="20" ref="I18:I29">C18+F18</f>
        <v>694420</v>
      </c>
      <c r="J18" s="8">
        <f aca="true" t="shared" si="21" ref="J18:J30">I18/H18*100</f>
        <v>75.00788510643814</v>
      </c>
      <c r="K18" s="9">
        <v>7537034</v>
      </c>
      <c r="L18" s="9">
        <v>5652720</v>
      </c>
      <c r="M18" s="9">
        <f aca="true" t="shared" si="22" ref="M18:M30">L18/K18*100</f>
        <v>74.99926363606691</v>
      </c>
      <c r="N18" s="7">
        <v>29200</v>
      </c>
      <c r="O18" s="7">
        <v>29200</v>
      </c>
      <c r="P18" s="7">
        <f t="shared" si="3"/>
        <v>100</v>
      </c>
      <c r="Q18" s="7">
        <v>30800</v>
      </c>
      <c r="R18" s="7">
        <v>30800</v>
      </c>
      <c r="S18" s="7">
        <f t="shared" si="4"/>
        <v>100</v>
      </c>
      <c r="T18" s="21">
        <v>182504.87</v>
      </c>
      <c r="U18" s="21">
        <v>182504.87</v>
      </c>
      <c r="V18" s="7">
        <f t="shared" si="5"/>
        <v>100</v>
      </c>
      <c r="W18" s="7">
        <v>21000</v>
      </c>
      <c r="X18" s="7"/>
      <c r="Y18" s="7">
        <f>X18/W18*100</f>
        <v>0</v>
      </c>
      <c r="Z18" s="7"/>
      <c r="AA18" s="7"/>
      <c r="AB18" s="7"/>
      <c r="AC18" s="7">
        <v>167000</v>
      </c>
      <c r="AD18" s="13"/>
      <c r="AE18" s="39">
        <f aca="true" t="shared" si="23" ref="AE18:AE30">AD18/AC18*100</f>
        <v>0</v>
      </c>
      <c r="AF18" s="39">
        <v>6000</v>
      </c>
      <c r="AG18" s="39">
        <v>6000</v>
      </c>
      <c r="AH18" s="39">
        <f>AG18/AF18*100</f>
        <v>100</v>
      </c>
      <c r="AI18" s="14">
        <f t="shared" si="6"/>
        <v>7973538.87</v>
      </c>
      <c r="AJ18" s="14">
        <f t="shared" si="7"/>
        <v>5901224.87</v>
      </c>
      <c r="AK18" s="10">
        <f t="shared" si="8"/>
        <v>74.0101097669823</v>
      </c>
      <c r="AL18" s="7">
        <v>89300</v>
      </c>
      <c r="AM18" s="7">
        <v>89300</v>
      </c>
      <c r="AN18" s="7">
        <f aca="true" t="shared" si="24" ref="AN18:AN30">AM18/AL18*100</f>
        <v>100</v>
      </c>
      <c r="AO18" s="7">
        <v>62500</v>
      </c>
      <c r="AP18" s="7">
        <v>46800</v>
      </c>
      <c r="AQ18" s="7">
        <f t="shared" si="9"/>
        <v>74.88</v>
      </c>
      <c r="AR18" s="7"/>
      <c r="AS18" s="7"/>
      <c r="AT18" s="7"/>
      <c r="AU18" s="7"/>
      <c r="AV18" s="7"/>
      <c r="AW18" s="25"/>
      <c r="AX18" s="10">
        <f t="shared" si="10"/>
        <v>151800</v>
      </c>
      <c r="AY18" s="10">
        <f t="shared" si="11"/>
        <v>136100</v>
      </c>
      <c r="AZ18" s="26">
        <f t="shared" si="12"/>
        <v>89.6574440052701</v>
      </c>
      <c r="BA18" s="7">
        <v>48000</v>
      </c>
      <c r="BB18" s="54">
        <v>48000</v>
      </c>
      <c r="BC18" s="54">
        <f t="shared" si="13"/>
        <v>100</v>
      </c>
      <c r="BD18" s="54">
        <v>50000</v>
      </c>
      <c r="BE18" s="54">
        <v>50000</v>
      </c>
      <c r="BF18" s="54">
        <f>BE18/BD18*100</f>
        <v>100</v>
      </c>
      <c r="BG18" s="7">
        <v>86200</v>
      </c>
      <c r="BH18" s="7">
        <v>29465</v>
      </c>
      <c r="BI18" s="7">
        <f>BH18/BG18*100</f>
        <v>34.18213457076566</v>
      </c>
      <c r="BJ18" s="7">
        <v>10000</v>
      </c>
      <c r="BK18" s="7">
        <v>10000</v>
      </c>
      <c r="BL18" s="7">
        <f>BK18/BJ18*100</f>
        <v>100</v>
      </c>
      <c r="BM18" s="55">
        <v>261295</v>
      </c>
      <c r="BN18" s="58">
        <v>261295</v>
      </c>
      <c r="BO18" s="49">
        <f>BM18/BN18*100</f>
        <v>100</v>
      </c>
      <c r="BP18" s="36">
        <f t="shared" si="14"/>
        <v>455495</v>
      </c>
      <c r="BQ18" s="36">
        <f t="shared" si="15"/>
        <v>398760</v>
      </c>
      <c r="BR18" s="36">
        <f t="shared" si="16"/>
        <v>87.54431991569611</v>
      </c>
      <c r="BS18" s="28">
        <f t="shared" si="0"/>
        <v>9506629.870000001</v>
      </c>
      <c r="BT18" s="14">
        <f t="shared" si="1"/>
        <v>7130504.87</v>
      </c>
      <c r="BU18" s="11">
        <f t="shared" si="17"/>
        <v>75.00560101221232</v>
      </c>
    </row>
    <row r="19" spans="1:73" ht="21.75" customHeight="1">
      <c r="A19" s="6" t="s">
        <v>4</v>
      </c>
      <c r="B19" s="7">
        <v>254516</v>
      </c>
      <c r="C19" s="7">
        <v>190800</v>
      </c>
      <c r="D19" s="7">
        <f t="shared" si="18"/>
        <v>74.96581747316475</v>
      </c>
      <c r="E19" s="7">
        <v>65890</v>
      </c>
      <c r="F19" s="7">
        <v>49300</v>
      </c>
      <c r="G19" s="7">
        <f t="shared" si="19"/>
        <v>74.82167248444377</v>
      </c>
      <c r="H19" s="8">
        <f t="shared" si="2"/>
        <v>320406</v>
      </c>
      <c r="I19" s="8">
        <f t="shared" si="20"/>
        <v>240100</v>
      </c>
      <c r="J19" s="8">
        <f t="shared" si="21"/>
        <v>74.93617472831346</v>
      </c>
      <c r="K19" s="9">
        <v>3358060</v>
      </c>
      <c r="L19" s="9">
        <v>2768200</v>
      </c>
      <c r="M19" s="9">
        <f t="shared" si="22"/>
        <v>82.4345008725276</v>
      </c>
      <c r="N19" s="7"/>
      <c r="O19" s="7"/>
      <c r="P19" s="7"/>
      <c r="Q19" s="7"/>
      <c r="R19" s="7"/>
      <c r="S19" s="7"/>
      <c r="T19" s="21">
        <v>76844.32</v>
      </c>
      <c r="U19" s="21">
        <v>76844.32</v>
      </c>
      <c r="V19" s="7">
        <f t="shared" si="5"/>
        <v>100</v>
      </c>
      <c r="W19" s="7">
        <v>6650</v>
      </c>
      <c r="X19" s="7"/>
      <c r="Y19" s="7">
        <f>X19/W19*100</f>
        <v>0</v>
      </c>
      <c r="Z19" s="7"/>
      <c r="AA19" s="7"/>
      <c r="AB19" s="7"/>
      <c r="AC19" s="7">
        <v>7000</v>
      </c>
      <c r="AD19" s="13"/>
      <c r="AE19" s="39">
        <f t="shared" si="23"/>
        <v>0</v>
      </c>
      <c r="AF19" s="39"/>
      <c r="AG19" s="39"/>
      <c r="AH19" s="33"/>
      <c r="AI19" s="14">
        <f t="shared" si="6"/>
        <v>3448554.32</v>
      </c>
      <c r="AJ19" s="14">
        <f t="shared" si="7"/>
        <v>2845044.32</v>
      </c>
      <c r="AK19" s="10">
        <f t="shared" si="8"/>
        <v>82.4996232044273</v>
      </c>
      <c r="AL19" s="7">
        <v>89300</v>
      </c>
      <c r="AM19" s="7">
        <v>89300</v>
      </c>
      <c r="AN19" s="7">
        <f t="shared" si="24"/>
        <v>100</v>
      </c>
      <c r="AO19" s="7">
        <v>62500</v>
      </c>
      <c r="AP19" s="7">
        <v>46800</v>
      </c>
      <c r="AQ19" s="7">
        <f t="shared" si="9"/>
        <v>74.88</v>
      </c>
      <c r="AR19" s="7"/>
      <c r="AS19" s="7"/>
      <c r="AT19" s="7"/>
      <c r="AU19" s="7"/>
      <c r="AV19" s="7"/>
      <c r="AW19" s="25"/>
      <c r="AX19" s="10">
        <f t="shared" si="10"/>
        <v>151800</v>
      </c>
      <c r="AY19" s="10">
        <f t="shared" si="11"/>
        <v>136100</v>
      </c>
      <c r="AZ19" s="26">
        <f t="shared" si="12"/>
        <v>89.6574440052701</v>
      </c>
      <c r="BA19" s="7">
        <v>30000</v>
      </c>
      <c r="BB19" s="54">
        <v>30000</v>
      </c>
      <c r="BC19" s="54">
        <f t="shared" si="13"/>
        <v>100</v>
      </c>
      <c r="BD19" s="54"/>
      <c r="BE19" s="54"/>
      <c r="BF19" s="54"/>
      <c r="BG19" s="7"/>
      <c r="BH19" s="7"/>
      <c r="BI19" s="7"/>
      <c r="BJ19" s="7"/>
      <c r="BK19" s="7"/>
      <c r="BL19" s="7"/>
      <c r="BM19" s="9"/>
      <c r="BN19" s="51"/>
      <c r="BO19" s="51"/>
      <c r="BP19" s="36">
        <f t="shared" si="14"/>
        <v>30000</v>
      </c>
      <c r="BQ19" s="36">
        <f t="shared" si="15"/>
        <v>30000</v>
      </c>
      <c r="BR19" s="36">
        <f t="shared" si="16"/>
        <v>100</v>
      </c>
      <c r="BS19" s="28">
        <f t="shared" si="0"/>
        <v>3950760.32</v>
      </c>
      <c r="BT19" s="14">
        <f t="shared" si="1"/>
        <v>3251244.32</v>
      </c>
      <c r="BU19" s="11">
        <f t="shared" si="17"/>
        <v>82.2941423082836</v>
      </c>
    </row>
    <row r="20" spans="1:73" ht="21.75" customHeight="1">
      <c r="A20" s="6" t="s">
        <v>5</v>
      </c>
      <c r="B20" s="7">
        <v>335860</v>
      </c>
      <c r="C20" s="7">
        <v>251820</v>
      </c>
      <c r="D20" s="7">
        <f t="shared" si="18"/>
        <v>74.97766926695647</v>
      </c>
      <c r="E20" s="7">
        <v>86946</v>
      </c>
      <c r="F20" s="7">
        <v>64600</v>
      </c>
      <c r="G20" s="7">
        <f t="shared" si="19"/>
        <v>74.29899017781152</v>
      </c>
      <c r="H20" s="8">
        <f t="shared" si="2"/>
        <v>422806</v>
      </c>
      <c r="I20" s="8">
        <f t="shared" si="20"/>
        <v>316420</v>
      </c>
      <c r="J20" s="8">
        <f t="shared" si="21"/>
        <v>74.83810541950682</v>
      </c>
      <c r="K20" s="9">
        <v>3059827</v>
      </c>
      <c r="L20" s="9">
        <v>2294100</v>
      </c>
      <c r="M20" s="9">
        <f t="shared" si="22"/>
        <v>74.9748270081936</v>
      </c>
      <c r="N20" s="7">
        <v>30500</v>
      </c>
      <c r="O20" s="7">
        <v>30500</v>
      </c>
      <c r="P20" s="7">
        <f t="shared" si="3"/>
        <v>100</v>
      </c>
      <c r="Q20" s="7">
        <v>34500</v>
      </c>
      <c r="R20" s="7">
        <v>34500</v>
      </c>
      <c r="S20" s="7">
        <f t="shared" si="4"/>
        <v>100</v>
      </c>
      <c r="T20" s="21"/>
      <c r="U20" s="21"/>
      <c r="V20" s="7"/>
      <c r="W20" s="7"/>
      <c r="X20" s="7"/>
      <c r="Y20" s="7"/>
      <c r="Z20" s="7"/>
      <c r="AA20" s="7"/>
      <c r="AB20" s="7"/>
      <c r="AC20" s="7">
        <v>65000</v>
      </c>
      <c r="AD20" s="13"/>
      <c r="AE20" s="39">
        <f t="shared" si="23"/>
        <v>0</v>
      </c>
      <c r="AF20" s="39">
        <v>50000</v>
      </c>
      <c r="AG20" s="39">
        <v>50000</v>
      </c>
      <c r="AH20" s="39">
        <f>AG20/AF20*100</f>
        <v>100</v>
      </c>
      <c r="AI20" s="14">
        <f t="shared" si="6"/>
        <v>3239827</v>
      </c>
      <c r="AJ20" s="14">
        <f t="shared" si="7"/>
        <v>2409100</v>
      </c>
      <c r="AK20" s="10">
        <f t="shared" si="8"/>
        <v>74.35890867012344</v>
      </c>
      <c r="AL20" s="7">
        <v>89300</v>
      </c>
      <c r="AM20" s="7">
        <v>89300</v>
      </c>
      <c r="AN20" s="7">
        <f t="shared" si="24"/>
        <v>100</v>
      </c>
      <c r="AO20" s="7">
        <v>62500</v>
      </c>
      <c r="AP20" s="7">
        <v>46800</v>
      </c>
      <c r="AQ20" s="7">
        <f t="shared" si="9"/>
        <v>74.88</v>
      </c>
      <c r="AR20" s="7"/>
      <c r="AS20" s="7"/>
      <c r="AT20" s="7"/>
      <c r="AU20" s="7"/>
      <c r="AV20" s="7"/>
      <c r="AW20" s="25"/>
      <c r="AX20" s="10">
        <f t="shared" si="10"/>
        <v>151800</v>
      </c>
      <c r="AY20" s="10">
        <f t="shared" si="11"/>
        <v>136100</v>
      </c>
      <c r="AZ20" s="26">
        <f t="shared" si="12"/>
        <v>89.6574440052701</v>
      </c>
      <c r="BA20" s="7">
        <v>20000</v>
      </c>
      <c r="BB20" s="54">
        <v>20000</v>
      </c>
      <c r="BC20" s="54">
        <f t="shared" si="13"/>
        <v>100</v>
      </c>
      <c r="BD20" s="54"/>
      <c r="BE20" s="54"/>
      <c r="BF20" s="54"/>
      <c r="BG20" s="7"/>
      <c r="BH20" s="7"/>
      <c r="BI20" s="7"/>
      <c r="BJ20" s="7">
        <v>18250</v>
      </c>
      <c r="BK20" s="7">
        <v>18250</v>
      </c>
      <c r="BL20" s="7">
        <f>BK20/BJ20*100</f>
        <v>100</v>
      </c>
      <c r="BM20" s="9"/>
      <c r="BN20" s="51"/>
      <c r="BO20" s="51"/>
      <c r="BP20" s="36">
        <f t="shared" si="14"/>
        <v>38250</v>
      </c>
      <c r="BQ20" s="36">
        <f t="shared" si="15"/>
        <v>38250</v>
      </c>
      <c r="BR20" s="36">
        <f t="shared" si="16"/>
        <v>100</v>
      </c>
      <c r="BS20" s="28">
        <f t="shared" si="0"/>
        <v>3852683</v>
      </c>
      <c r="BT20" s="14">
        <f t="shared" si="1"/>
        <v>2899870</v>
      </c>
      <c r="BU20" s="11">
        <f t="shared" si="17"/>
        <v>75.26884511391152</v>
      </c>
    </row>
    <row r="21" spans="1:73" ht="21.75" customHeight="1">
      <c r="A21" s="6" t="s">
        <v>6</v>
      </c>
      <c r="B21" s="7">
        <v>379629</v>
      </c>
      <c r="C21" s="7">
        <v>284400</v>
      </c>
      <c r="D21" s="7">
        <f t="shared" si="18"/>
        <v>74.91524620089614</v>
      </c>
      <c r="E21" s="7">
        <v>98278</v>
      </c>
      <c r="F21" s="7">
        <v>73600</v>
      </c>
      <c r="G21" s="7">
        <f t="shared" si="19"/>
        <v>74.88959889293636</v>
      </c>
      <c r="H21" s="8">
        <f t="shared" si="2"/>
        <v>477907</v>
      </c>
      <c r="I21" s="8">
        <f t="shared" si="20"/>
        <v>358000</v>
      </c>
      <c r="J21" s="8">
        <f t="shared" si="21"/>
        <v>74.90997202384564</v>
      </c>
      <c r="K21" s="9">
        <v>4310634</v>
      </c>
      <c r="L21" s="9">
        <v>3232800</v>
      </c>
      <c r="M21" s="9">
        <f t="shared" si="22"/>
        <v>74.99592867313719</v>
      </c>
      <c r="N21" s="7">
        <v>59200</v>
      </c>
      <c r="O21" s="7">
        <v>59200</v>
      </c>
      <c r="P21" s="7">
        <f t="shared" si="3"/>
        <v>100</v>
      </c>
      <c r="Q21" s="7">
        <v>65800</v>
      </c>
      <c r="R21" s="7">
        <v>65800</v>
      </c>
      <c r="S21" s="7">
        <f t="shared" si="4"/>
        <v>100</v>
      </c>
      <c r="T21" s="21">
        <v>96055.4</v>
      </c>
      <c r="U21" s="21">
        <v>96055.4</v>
      </c>
      <c r="V21" s="7">
        <f t="shared" si="5"/>
        <v>100</v>
      </c>
      <c r="W21" s="7"/>
      <c r="X21" s="7"/>
      <c r="Y21" s="7"/>
      <c r="Z21" s="7"/>
      <c r="AA21" s="7"/>
      <c r="AB21" s="7"/>
      <c r="AC21" s="7">
        <v>27000</v>
      </c>
      <c r="AD21" s="13"/>
      <c r="AE21" s="39">
        <f t="shared" si="23"/>
        <v>0</v>
      </c>
      <c r="AF21" s="39"/>
      <c r="AG21" s="39"/>
      <c r="AH21" s="33"/>
      <c r="AI21" s="14">
        <f t="shared" si="6"/>
        <v>4558689.4</v>
      </c>
      <c r="AJ21" s="14">
        <f t="shared" si="7"/>
        <v>3453855.4</v>
      </c>
      <c r="AK21" s="10">
        <f t="shared" si="8"/>
        <v>75.76421854930497</v>
      </c>
      <c r="AL21" s="7">
        <v>89300</v>
      </c>
      <c r="AM21" s="7">
        <v>89300</v>
      </c>
      <c r="AN21" s="7">
        <f t="shared" si="24"/>
        <v>100</v>
      </c>
      <c r="AO21" s="7">
        <v>62500</v>
      </c>
      <c r="AP21" s="7">
        <v>46800</v>
      </c>
      <c r="AQ21" s="7">
        <f t="shared" si="9"/>
        <v>74.88</v>
      </c>
      <c r="AR21" s="7"/>
      <c r="AS21" s="7"/>
      <c r="AT21" s="7"/>
      <c r="AU21" s="7"/>
      <c r="AV21" s="7"/>
      <c r="AW21" s="25"/>
      <c r="AX21" s="10">
        <f t="shared" si="10"/>
        <v>151800</v>
      </c>
      <c r="AY21" s="10">
        <f t="shared" si="11"/>
        <v>136100</v>
      </c>
      <c r="AZ21" s="26">
        <f t="shared" si="12"/>
        <v>89.6574440052701</v>
      </c>
      <c r="BA21" s="7">
        <v>20000</v>
      </c>
      <c r="BB21" s="54">
        <v>20000</v>
      </c>
      <c r="BC21" s="54">
        <f t="shared" si="13"/>
        <v>100</v>
      </c>
      <c r="BD21" s="54"/>
      <c r="BE21" s="54"/>
      <c r="BF21" s="54"/>
      <c r="BG21" s="7"/>
      <c r="BH21" s="7"/>
      <c r="BI21" s="7"/>
      <c r="BJ21" s="7">
        <v>50000</v>
      </c>
      <c r="BK21" s="7">
        <v>50000</v>
      </c>
      <c r="BL21" s="7">
        <f>BK21/BJ21*100</f>
        <v>100</v>
      </c>
      <c r="BM21" s="9"/>
      <c r="BN21" s="51"/>
      <c r="BO21" s="51"/>
      <c r="BP21" s="36">
        <f t="shared" si="14"/>
        <v>70000</v>
      </c>
      <c r="BQ21" s="36">
        <f t="shared" si="15"/>
        <v>70000</v>
      </c>
      <c r="BR21" s="36">
        <f t="shared" si="16"/>
        <v>100</v>
      </c>
      <c r="BS21" s="28">
        <f t="shared" si="0"/>
        <v>5258396.4</v>
      </c>
      <c r="BT21" s="14">
        <f t="shared" si="1"/>
        <v>4017955.4</v>
      </c>
      <c r="BU21" s="11">
        <f t="shared" si="17"/>
        <v>76.41027975753215</v>
      </c>
    </row>
    <row r="22" spans="1:73" ht="21.75" customHeight="1">
      <c r="A22" s="6" t="s">
        <v>7</v>
      </c>
      <c r="B22" s="7">
        <v>497752</v>
      </c>
      <c r="C22" s="7">
        <v>373230</v>
      </c>
      <c r="D22" s="7">
        <f t="shared" si="18"/>
        <v>74.9831241260708</v>
      </c>
      <c r="E22" s="7">
        <v>128853</v>
      </c>
      <c r="F22" s="7">
        <v>97000</v>
      </c>
      <c r="G22" s="7">
        <f t="shared" si="19"/>
        <v>75.2795821595151</v>
      </c>
      <c r="H22" s="8">
        <f t="shared" si="2"/>
        <v>626605</v>
      </c>
      <c r="I22" s="8">
        <f t="shared" si="20"/>
        <v>470230</v>
      </c>
      <c r="J22" s="8">
        <f t="shared" si="21"/>
        <v>75.04408678513576</v>
      </c>
      <c r="K22" s="9">
        <v>2563475</v>
      </c>
      <c r="L22" s="9">
        <v>1922400</v>
      </c>
      <c r="M22" s="9">
        <f t="shared" si="22"/>
        <v>74.99195428081022</v>
      </c>
      <c r="N22" s="7">
        <v>7000</v>
      </c>
      <c r="O22" s="7">
        <v>7000</v>
      </c>
      <c r="P22" s="7">
        <f t="shared" si="3"/>
        <v>100</v>
      </c>
      <c r="Q22" s="7">
        <v>8000</v>
      </c>
      <c r="R22" s="7">
        <v>8000</v>
      </c>
      <c r="S22" s="7">
        <f t="shared" si="4"/>
        <v>100</v>
      </c>
      <c r="T22" s="21">
        <v>86449.86</v>
      </c>
      <c r="U22" s="7"/>
      <c r="V22" s="7">
        <f t="shared" si="5"/>
        <v>0</v>
      </c>
      <c r="W22" s="7"/>
      <c r="X22" s="7"/>
      <c r="Y22" s="7"/>
      <c r="Z22" s="7"/>
      <c r="AA22" s="7"/>
      <c r="AB22" s="7"/>
      <c r="AC22" s="7">
        <v>34000</v>
      </c>
      <c r="AD22" s="13"/>
      <c r="AE22" s="39">
        <f t="shared" si="23"/>
        <v>0</v>
      </c>
      <c r="AF22" s="39">
        <v>25000</v>
      </c>
      <c r="AG22" s="39">
        <v>25000</v>
      </c>
      <c r="AH22" s="39">
        <f>AG22/AF22*100</f>
        <v>100</v>
      </c>
      <c r="AI22" s="14">
        <f t="shared" si="6"/>
        <v>2723924.86</v>
      </c>
      <c r="AJ22" s="14">
        <f t="shared" si="7"/>
        <v>1962400</v>
      </c>
      <c r="AK22" s="10">
        <f t="shared" si="8"/>
        <v>72.04310327414832</v>
      </c>
      <c r="AL22" s="7">
        <v>89300</v>
      </c>
      <c r="AM22" s="7">
        <v>89300</v>
      </c>
      <c r="AN22" s="7">
        <f t="shared" si="24"/>
        <v>100</v>
      </c>
      <c r="AO22" s="7">
        <v>62500</v>
      </c>
      <c r="AP22" s="7">
        <v>46800</v>
      </c>
      <c r="AQ22" s="7">
        <f t="shared" si="9"/>
        <v>74.88</v>
      </c>
      <c r="AR22" s="7"/>
      <c r="AS22" s="7"/>
      <c r="AT22" s="7"/>
      <c r="AU22" s="7"/>
      <c r="AV22" s="7"/>
      <c r="AW22" s="25"/>
      <c r="AX22" s="10">
        <f t="shared" si="10"/>
        <v>151800</v>
      </c>
      <c r="AY22" s="10">
        <f t="shared" si="11"/>
        <v>136100</v>
      </c>
      <c r="AZ22" s="26">
        <f t="shared" si="12"/>
        <v>89.6574440052701</v>
      </c>
      <c r="BA22" s="7">
        <v>25000</v>
      </c>
      <c r="BB22" s="54">
        <v>25000</v>
      </c>
      <c r="BC22" s="54">
        <f t="shared" si="13"/>
        <v>100</v>
      </c>
      <c r="BD22" s="54"/>
      <c r="BE22" s="54"/>
      <c r="BF22" s="54"/>
      <c r="BG22" s="7">
        <v>63800</v>
      </c>
      <c r="BH22" s="7"/>
      <c r="BI22" s="7">
        <f>BH22/BG22*100</f>
        <v>0</v>
      </c>
      <c r="BJ22" s="7"/>
      <c r="BK22" s="7"/>
      <c r="BL22" s="7"/>
      <c r="BM22" s="9"/>
      <c r="BN22" s="51"/>
      <c r="BO22" s="51"/>
      <c r="BP22" s="36">
        <f t="shared" si="14"/>
        <v>88800</v>
      </c>
      <c r="BQ22" s="36">
        <f t="shared" si="15"/>
        <v>25000</v>
      </c>
      <c r="BR22" s="36">
        <f t="shared" si="16"/>
        <v>28.153153153153156</v>
      </c>
      <c r="BS22" s="28">
        <f t="shared" si="0"/>
        <v>3591129.86</v>
      </c>
      <c r="BT22" s="14">
        <f t="shared" si="1"/>
        <v>2593730</v>
      </c>
      <c r="BU22" s="11">
        <f t="shared" si="17"/>
        <v>72.22601524078553</v>
      </c>
    </row>
    <row r="23" spans="1:73" ht="21.75" customHeight="1">
      <c r="A23" s="6" t="s">
        <v>8</v>
      </c>
      <c r="B23" s="7">
        <v>237119</v>
      </c>
      <c r="C23" s="7">
        <v>177750</v>
      </c>
      <c r="D23" s="7">
        <f t="shared" si="18"/>
        <v>74.96236067122415</v>
      </c>
      <c r="E23" s="7">
        <v>61380</v>
      </c>
      <c r="F23" s="7">
        <v>45700</v>
      </c>
      <c r="G23" s="7">
        <f t="shared" si="19"/>
        <v>74.45421961550994</v>
      </c>
      <c r="H23" s="8">
        <f t="shared" si="2"/>
        <v>298499</v>
      </c>
      <c r="I23" s="8">
        <f t="shared" si="20"/>
        <v>223450</v>
      </c>
      <c r="J23" s="8">
        <f t="shared" si="21"/>
        <v>74.85787222067745</v>
      </c>
      <c r="K23" s="9">
        <v>1537672</v>
      </c>
      <c r="L23" s="9">
        <v>1152900</v>
      </c>
      <c r="M23" s="9">
        <f t="shared" si="22"/>
        <v>74.97697818520464</v>
      </c>
      <c r="N23" s="7"/>
      <c r="O23" s="7"/>
      <c r="P23" s="7"/>
      <c r="Q23" s="7"/>
      <c r="R23" s="7"/>
      <c r="S23" s="7"/>
      <c r="T23" s="21"/>
      <c r="U23" s="7"/>
      <c r="V23" s="7"/>
      <c r="W23" s="7"/>
      <c r="X23" s="7"/>
      <c r="Y23" s="7"/>
      <c r="Z23" s="7"/>
      <c r="AA23" s="7"/>
      <c r="AB23" s="7"/>
      <c r="AC23" s="7">
        <v>26000</v>
      </c>
      <c r="AD23" s="13"/>
      <c r="AE23" s="39">
        <f t="shared" si="23"/>
        <v>0</v>
      </c>
      <c r="AF23" s="39"/>
      <c r="AG23" s="39"/>
      <c r="AH23" s="33"/>
      <c r="AI23" s="14">
        <f t="shared" si="6"/>
        <v>1563672</v>
      </c>
      <c r="AJ23" s="14">
        <f t="shared" si="7"/>
        <v>1152900</v>
      </c>
      <c r="AK23" s="10">
        <f t="shared" si="8"/>
        <v>73.73029637929181</v>
      </c>
      <c r="AL23" s="7">
        <v>89300</v>
      </c>
      <c r="AM23" s="7">
        <v>89300</v>
      </c>
      <c r="AN23" s="7">
        <f t="shared" si="24"/>
        <v>100</v>
      </c>
      <c r="AO23" s="7">
        <v>62500</v>
      </c>
      <c r="AP23" s="7">
        <v>46800</v>
      </c>
      <c r="AQ23" s="7">
        <f t="shared" si="9"/>
        <v>74.88</v>
      </c>
      <c r="AR23" s="7"/>
      <c r="AS23" s="7"/>
      <c r="AT23" s="7"/>
      <c r="AU23" s="7"/>
      <c r="AV23" s="7"/>
      <c r="AW23" s="25"/>
      <c r="AX23" s="10">
        <f t="shared" si="10"/>
        <v>151800</v>
      </c>
      <c r="AY23" s="10">
        <f t="shared" si="11"/>
        <v>136100</v>
      </c>
      <c r="AZ23" s="26">
        <f t="shared" si="12"/>
        <v>89.6574440052701</v>
      </c>
      <c r="BA23" s="7">
        <v>2000</v>
      </c>
      <c r="BB23" s="54">
        <v>2000</v>
      </c>
      <c r="BC23" s="54">
        <f t="shared" si="13"/>
        <v>100</v>
      </c>
      <c r="BD23" s="54"/>
      <c r="BE23" s="54"/>
      <c r="BF23" s="54"/>
      <c r="BG23" s="7"/>
      <c r="BH23" s="7"/>
      <c r="BI23" s="7"/>
      <c r="BJ23" s="7"/>
      <c r="BK23" s="7"/>
      <c r="BL23" s="7"/>
      <c r="BM23" s="9"/>
      <c r="BN23" s="51"/>
      <c r="BO23" s="51"/>
      <c r="BP23" s="36">
        <f t="shared" si="14"/>
        <v>2000</v>
      </c>
      <c r="BQ23" s="36">
        <f t="shared" si="15"/>
        <v>2000</v>
      </c>
      <c r="BR23" s="36">
        <f t="shared" si="16"/>
        <v>100</v>
      </c>
      <c r="BS23" s="28">
        <f t="shared" si="0"/>
        <v>2015971</v>
      </c>
      <c r="BT23" s="14">
        <f t="shared" si="1"/>
        <v>1514450</v>
      </c>
      <c r="BU23" s="11">
        <f t="shared" si="17"/>
        <v>75.12260841053765</v>
      </c>
    </row>
    <row r="24" spans="1:73" ht="21.75" customHeight="1">
      <c r="A24" s="6" t="s">
        <v>9</v>
      </c>
      <c r="B24" s="7">
        <v>192237</v>
      </c>
      <c r="C24" s="7">
        <v>144000</v>
      </c>
      <c r="D24" s="7">
        <f t="shared" si="18"/>
        <v>74.90753601023737</v>
      </c>
      <c r="E24" s="7">
        <v>49755</v>
      </c>
      <c r="F24" s="7">
        <v>37600</v>
      </c>
      <c r="G24" s="7">
        <f t="shared" si="19"/>
        <v>75.57029444276957</v>
      </c>
      <c r="H24" s="8">
        <f t="shared" si="2"/>
        <v>241992</v>
      </c>
      <c r="I24" s="8">
        <f t="shared" si="20"/>
        <v>181600</v>
      </c>
      <c r="J24" s="8">
        <f t="shared" si="21"/>
        <v>75.04380310092895</v>
      </c>
      <c r="K24" s="9">
        <v>2609777</v>
      </c>
      <c r="L24" s="9">
        <v>1956600</v>
      </c>
      <c r="M24" s="9">
        <f t="shared" si="22"/>
        <v>74.9719228884307</v>
      </c>
      <c r="N24" s="7">
        <v>9400</v>
      </c>
      <c r="O24" s="7">
        <v>9400</v>
      </c>
      <c r="P24" s="7">
        <f t="shared" si="3"/>
        <v>100</v>
      </c>
      <c r="Q24" s="7">
        <v>10600</v>
      </c>
      <c r="R24" s="7">
        <v>10600</v>
      </c>
      <c r="S24" s="7">
        <f t="shared" si="4"/>
        <v>100</v>
      </c>
      <c r="T24" s="21"/>
      <c r="U24" s="7"/>
      <c r="V24" s="7"/>
      <c r="W24" s="7"/>
      <c r="X24" s="7"/>
      <c r="Y24" s="7"/>
      <c r="Z24" s="7"/>
      <c r="AA24" s="7"/>
      <c r="AB24" s="7"/>
      <c r="AC24" s="7">
        <v>20000</v>
      </c>
      <c r="AD24" s="13"/>
      <c r="AE24" s="39">
        <f t="shared" si="23"/>
        <v>0</v>
      </c>
      <c r="AF24" s="39">
        <v>25000</v>
      </c>
      <c r="AG24" s="39">
        <v>25000</v>
      </c>
      <c r="AH24" s="39">
        <f>AG24/AF24*100</f>
        <v>100</v>
      </c>
      <c r="AI24" s="14">
        <f t="shared" si="6"/>
        <v>2674777</v>
      </c>
      <c r="AJ24" s="14">
        <f t="shared" si="7"/>
        <v>2001600</v>
      </c>
      <c r="AK24" s="10">
        <f t="shared" si="8"/>
        <v>74.83240658940915</v>
      </c>
      <c r="AL24" s="7">
        <v>89300</v>
      </c>
      <c r="AM24" s="7">
        <v>89300</v>
      </c>
      <c r="AN24" s="7">
        <f t="shared" si="24"/>
        <v>100</v>
      </c>
      <c r="AO24" s="7">
        <v>62500</v>
      </c>
      <c r="AP24" s="7">
        <v>46800</v>
      </c>
      <c r="AQ24" s="7">
        <f t="shared" si="9"/>
        <v>74.88</v>
      </c>
      <c r="AR24" s="7"/>
      <c r="AS24" s="7"/>
      <c r="AT24" s="7"/>
      <c r="AU24" s="7"/>
      <c r="AV24" s="7"/>
      <c r="AW24" s="25"/>
      <c r="AX24" s="10">
        <f t="shared" si="10"/>
        <v>151800</v>
      </c>
      <c r="AY24" s="10">
        <f t="shared" si="11"/>
        <v>136100</v>
      </c>
      <c r="AZ24" s="26">
        <f t="shared" si="12"/>
        <v>89.6574440052701</v>
      </c>
      <c r="BA24" s="7"/>
      <c r="BB24" s="54"/>
      <c r="BC24" s="54"/>
      <c r="BD24" s="54"/>
      <c r="BE24" s="54"/>
      <c r="BF24" s="54"/>
      <c r="BG24" s="7"/>
      <c r="BH24" s="7"/>
      <c r="BI24" s="7"/>
      <c r="BJ24" s="7"/>
      <c r="BK24" s="7"/>
      <c r="BL24" s="7"/>
      <c r="BM24" s="9"/>
      <c r="BN24" s="51"/>
      <c r="BO24" s="51"/>
      <c r="BP24" s="36">
        <f t="shared" si="14"/>
        <v>0</v>
      </c>
      <c r="BQ24" s="36">
        <f t="shared" si="15"/>
        <v>0</v>
      </c>
      <c r="BR24" s="35"/>
      <c r="BS24" s="28">
        <f t="shared" si="0"/>
        <v>3068569</v>
      </c>
      <c r="BT24" s="14">
        <f t="shared" si="1"/>
        <v>2319300</v>
      </c>
      <c r="BU24" s="11">
        <f t="shared" si="17"/>
        <v>75.58246205315898</v>
      </c>
    </row>
    <row r="25" spans="1:73" ht="21.75" customHeight="1">
      <c r="A25" s="6" t="s">
        <v>10</v>
      </c>
      <c r="B25" s="7">
        <v>422128</v>
      </c>
      <c r="C25" s="7">
        <v>316530</v>
      </c>
      <c r="D25" s="7">
        <f t="shared" si="18"/>
        <v>74.98436493196377</v>
      </c>
      <c r="E25" s="7">
        <v>109273</v>
      </c>
      <c r="F25" s="7">
        <v>82600</v>
      </c>
      <c r="G25" s="7">
        <f t="shared" si="19"/>
        <v>75.59049353454192</v>
      </c>
      <c r="H25" s="8">
        <f t="shared" si="2"/>
        <v>531401</v>
      </c>
      <c r="I25" s="8">
        <f t="shared" si="20"/>
        <v>399130</v>
      </c>
      <c r="J25" s="8">
        <f t="shared" si="21"/>
        <v>75.10900431124517</v>
      </c>
      <c r="K25" s="9">
        <v>4853813</v>
      </c>
      <c r="L25" s="9">
        <v>3639600</v>
      </c>
      <c r="M25" s="9">
        <f t="shared" si="22"/>
        <v>74.98434735742808</v>
      </c>
      <c r="N25" s="7"/>
      <c r="O25" s="7"/>
      <c r="P25" s="7"/>
      <c r="Q25" s="7"/>
      <c r="R25" s="7"/>
      <c r="S25" s="7"/>
      <c r="T25" s="21"/>
      <c r="U25" s="7"/>
      <c r="V25" s="7"/>
      <c r="W25" s="7"/>
      <c r="X25" s="7"/>
      <c r="Y25" s="7"/>
      <c r="Z25" s="7"/>
      <c r="AA25" s="7"/>
      <c r="AB25" s="7"/>
      <c r="AC25" s="7">
        <v>65000</v>
      </c>
      <c r="AD25" s="13"/>
      <c r="AE25" s="39">
        <f t="shared" si="23"/>
        <v>0</v>
      </c>
      <c r="AF25" s="39"/>
      <c r="AG25" s="39"/>
      <c r="AH25" s="39"/>
      <c r="AI25" s="14">
        <f t="shared" si="6"/>
        <v>4918813</v>
      </c>
      <c r="AJ25" s="14">
        <f t="shared" si="7"/>
        <v>3639600</v>
      </c>
      <c r="AK25" s="10">
        <f t="shared" si="8"/>
        <v>73.99346143063377</v>
      </c>
      <c r="AL25" s="7">
        <v>89300</v>
      </c>
      <c r="AM25" s="7">
        <v>89300</v>
      </c>
      <c r="AN25" s="7">
        <f t="shared" si="24"/>
        <v>100</v>
      </c>
      <c r="AO25" s="7">
        <v>62500</v>
      </c>
      <c r="AP25" s="7">
        <v>46800</v>
      </c>
      <c r="AQ25" s="7">
        <f t="shared" si="9"/>
        <v>74.88</v>
      </c>
      <c r="AR25" s="7"/>
      <c r="AS25" s="7"/>
      <c r="AT25" s="7"/>
      <c r="AU25" s="7"/>
      <c r="AV25" s="7"/>
      <c r="AW25" s="25"/>
      <c r="AX25" s="10">
        <f t="shared" si="10"/>
        <v>151800</v>
      </c>
      <c r="AY25" s="10">
        <f t="shared" si="11"/>
        <v>136100</v>
      </c>
      <c r="AZ25" s="26">
        <f t="shared" si="12"/>
        <v>89.6574440052701</v>
      </c>
      <c r="BA25" s="7"/>
      <c r="BB25" s="54"/>
      <c r="BC25" s="54"/>
      <c r="BD25" s="54"/>
      <c r="BE25" s="54"/>
      <c r="BF25" s="54"/>
      <c r="BG25" s="7"/>
      <c r="BH25" s="7"/>
      <c r="BI25" s="7"/>
      <c r="BJ25" s="7">
        <v>55300</v>
      </c>
      <c r="BK25" s="7">
        <v>55300</v>
      </c>
      <c r="BL25" s="7">
        <v>0</v>
      </c>
      <c r="BM25" s="9"/>
      <c r="BN25" s="51"/>
      <c r="BO25" s="51"/>
      <c r="BP25" s="36">
        <f t="shared" si="14"/>
        <v>55300</v>
      </c>
      <c r="BQ25" s="36">
        <f t="shared" si="15"/>
        <v>55300</v>
      </c>
      <c r="BR25" s="36">
        <f>BQ25/BP25*100</f>
        <v>100</v>
      </c>
      <c r="BS25" s="28">
        <f t="shared" si="0"/>
        <v>5657314</v>
      </c>
      <c r="BT25" s="14">
        <f t="shared" si="1"/>
        <v>4230130</v>
      </c>
      <c r="BU25" s="11">
        <f t="shared" si="17"/>
        <v>74.77276318761872</v>
      </c>
    </row>
    <row r="26" spans="1:73" ht="21.75" customHeight="1">
      <c r="A26" s="6" t="s">
        <v>11</v>
      </c>
      <c r="B26" s="7"/>
      <c r="C26" s="7"/>
      <c r="D26" s="7"/>
      <c r="E26" s="7"/>
      <c r="F26" s="7"/>
      <c r="G26" s="7"/>
      <c r="H26" s="8">
        <f t="shared" si="2"/>
        <v>0</v>
      </c>
      <c r="I26" s="8"/>
      <c r="J26" s="8"/>
      <c r="K26" s="9"/>
      <c r="L26" s="9"/>
      <c r="M26" s="9"/>
      <c r="N26" s="7"/>
      <c r="O26" s="7"/>
      <c r="P26" s="7"/>
      <c r="Q26" s="7"/>
      <c r="R26" s="7"/>
      <c r="S26" s="7"/>
      <c r="T26" s="21"/>
      <c r="U26" s="7"/>
      <c r="V26" s="7"/>
      <c r="W26" s="7"/>
      <c r="X26" s="7"/>
      <c r="Y26" s="7"/>
      <c r="Z26" s="7"/>
      <c r="AA26" s="7"/>
      <c r="AB26" s="7"/>
      <c r="AC26" s="7">
        <v>86000</v>
      </c>
      <c r="AD26" s="13"/>
      <c r="AE26" s="39">
        <f t="shared" si="23"/>
        <v>0</v>
      </c>
      <c r="AF26" s="39"/>
      <c r="AG26" s="39"/>
      <c r="AH26" s="33"/>
      <c r="AI26" s="14">
        <f t="shared" si="6"/>
        <v>86000</v>
      </c>
      <c r="AJ26" s="14">
        <f t="shared" si="7"/>
        <v>0</v>
      </c>
      <c r="AK26" s="10"/>
      <c r="AL26" s="7">
        <v>89300</v>
      </c>
      <c r="AM26" s="7">
        <v>89300</v>
      </c>
      <c r="AN26" s="7">
        <f t="shared" si="24"/>
        <v>100</v>
      </c>
      <c r="AO26" s="7">
        <v>62500</v>
      </c>
      <c r="AP26" s="7">
        <v>46800</v>
      </c>
      <c r="AQ26" s="7">
        <f t="shared" si="9"/>
        <v>74.88</v>
      </c>
      <c r="AR26" s="7"/>
      <c r="AS26" s="7"/>
      <c r="AT26" s="7"/>
      <c r="AU26" s="7"/>
      <c r="AV26" s="7"/>
      <c r="AW26" s="25"/>
      <c r="AX26" s="10">
        <f t="shared" si="10"/>
        <v>151800</v>
      </c>
      <c r="AY26" s="10">
        <f t="shared" si="11"/>
        <v>136100</v>
      </c>
      <c r="AZ26" s="26">
        <f t="shared" si="12"/>
        <v>89.6574440052701</v>
      </c>
      <c r="BA26" s="7"/>
      <c r="BB26" s="54"/>
      <c r="BC26" s="54"/>
      <c r="BD26" s="54"/>
      <c r="BE26" s="54"/>
      <c r="BF26" s="54"/>
      <c r="BG26" s="7"/>
      <c r="BH26" s="7"/>
      <c r="BI26" s="7"/>
      <c r="BJ26" s="7"/>
      <c r="BK26" s="7"/>
      <c r="BL26" s="7"/>
      <c r="BM26" s="9"/>
      <c r="BN26" s="51"/>
      <c r="BO26" s="51"/>
      <c r="BP26" s="36">
        <f t="shared" si="14"/>
        <v>0</v>
      </c>
      <c r="BQ26" s="36">
        <f t="shared" si="15"/>
        <v>0</v>
      </c>
      <c r="BR26" s="35"/>
      <c r="BS26" s="28">
        <f t="shared" si="0"/>
        <v>237800</v>
      </c>
      <c r="BT26" s="14">
        <f t="shared" si="1"/>
        <v>136100</v>
      </c>
      <c r="BU26" s="11">
        <f t="shared" si="17"/>
        <v>57.23296888141295</v>
      </c>
    </row>
    <row r="27" spans="1:73" ht="21.75" customHeight="1">
      <c r="A27" s="6" t="s">
        <v>12</v>
      </c>
      <c r="B27" s="7">
        <v>362471</v>
      </c>
      <c r="C27" s="7">
        <v>271800</v>
      </c>
      <c r="D27" s="7">
        <f t="shared" si="18"/>
        <v>74.98530916956115</v>
      </c>
      <c r="E27" s="7">
        <v>93830</v>
      </c>
      <c r="F27" s="7">
        <v>70100</v>
      </c>
      <c r="G27" s="7">
        <f t="shared" si="19"/>
        <v>74.70958115741234</v>
      </c>
      <c r="H27" s="8">
        <f t="shared" si="2"/>
        <v>456301</v>
      </c>
      <c r="I27" s="8">
        <f t="shared" si="20"/>
        <v>341900</v>
      </c>
      <c r="J27" s="8">
        <f t="shared" si="21"/>
        <v>74.92861071967846</v>
      </c>
      <c r="K27" s="9">
        <v>789026</v>
      </c>
      <c r="L27" s="9">
        <v>591300</v>
      </c>
      <c r="M27" s="9">
        <f t="shared" si="22"/>
        <v>74.94049625741104</v>
      </c>
      <c r="N27" s="7"/>
      <c r="O27" s="7"/>
      <c r="P27" s="7"/>
      <c r="Q27" s="7"/>
      <c r="R27" s="7"/>
      <c r="S27" s="7"/>
      <c r="T27" s="21"/>
      <c r="U27" s="7"/>
      <c r="V27" s="7"/>
      <c r="W27" s="7">
        <v>7350</v>
      </c>
      <c r="X27" s="7"/>
      <c r="Y27" s="7">
        <f>X27/W27*100</f>
        <v>0</v>
      </c>
      <c r="Z27" s="7"/>
      <c r="AA27" s="7"/>
      <c r="AB27" s="7"/>
      <c r="AC27" s="7">
        <v>143000</v>
      </c>
      <c r="AD27" s="13"/>
      <c r="AE27" s="39">
        <f t="shared" si="23"/>
        <v>0</v>
      </c>
      <c r="AF27" s="39"/>
      <c r="AG27" s="39"/>
      <c r="AH27" s="33"/>
      <c r="AI27" s="14">
        <f t="shared" si="6"/>
        <v>939376</v>
      </c>
      <c r="AJ27" s="14">
        <f t="shared" si="7"/>
        <v>591300</v>
      </c>
      <c r="AK27" s="10">
        <f t="shared" si="8"/>
        <v>62.946040776004494</v>
      </c>
      <c r="AL27" s="7">
        <v>89300</v>
      </c>
      <c r="AM27" s="7">
        <v>89300</v>
      </c>
      <c r="AN27" s="7">
        <f t="shared" si="24"/>
        <v>100</v>
      </c>
      <c r="AO27" s="7">
        <v>62500</v>
      </c>
      <c r="AP27" s="7">
        <v>46800</v>
      </c>
      <c r="AQ27" s="7">
        <f t="shared" si="9"/>
        <v>74.88</v>
      </c>
      <c r="AR27" s="7"/>
      <c r="AS27" s="7"/>
      <c r="AT27" s="7"/>
      <c r="AU27" s="7"/>
      <c r="AV27" s="7"/>
      <c r="AW27" s="25"/>
      <c r="AX27" s="10">
        <f t="shared" si="10"/>
        <v>151800</v>
      </c>
      <c r="AY27" s="10">
        <f t="shared" si="11"/>
        <v>136100</v>
      </c>
      <c r="AZ27" s="26">
        <f t="shared" si="12"/>
        <v>89.6574440052701</v>
      </c>
      <c r="BA27" s="7"/>
      <c r="BB27" s="54"/>
      <c r="BC27" s="54"/>
      <c r="BD27" s="54"/>
      <c r="BE27" s="54"/>
      <c r="BF27" s="54"/>
      <c r="BG27" s="7"/>
      <c r="BH27" s="7"/>
      <c r="BI27" s="7"/>
      <c r="BJ27" s="7"/>
      <c r="BK27" s="7"/>
      <c r="BL27" s="7"/>
      <c r="BM27" s="9"/>
      <c r="BN27" s="51"/>
      <c r="BO27" s="51"/>
      <c r="BP27" s="36">
        <f t="shared" si="14"/>
        <v>0</v>
      </c>
      <c r="BQ27" s="36">
        <f t="shared" si="15"/>
        <v>0</v>
      </c>
      <c r="BR27" s="35"/>
      <c r="BS27" s="28">
        <f t="shared" si="0"/>
        <v>1547477</v>
      </c>
      <c r="BT27" s="14">
        <f t="shared" si="1"/>
        <v>1069300</v>
      </c>
      <c r="BU27" s="11">
        <f t="shared" si="17"/>
        <v>69.09957304696613</v>
      </c>
    </row>
    <row r="28" spans="1:73" ht="21.75" customHeight="1">
      <c r="A28" s="6" t="s">
        <v>13</v>
      </c>
      <c r="B28" s="7"/>
      <c r="C28" s="7"/>
      <c r="D28" s="7"/>
      <c r="E28" s="7"/>
      <c r="F28" s="7"/>
      <c r="G28" s="7"/>
      <c r="H28" s="8">
        <f t="shared" si="2"/>
        <v>0</v>
      </c>
      <c r="I28" s="8"/>
      <c r="J28" s="8"/>
      <c r="K28" s="9">
        <v>926142</v>
      </c>
      <c r="L28" s="9">
        <v>693900</v>
      </c>
      <c r="M28" s="9">
        <f t="shared" si="22"/>
        <v>74.92371580168053</v>
      </c>
      <c r="N28" s="7">
        <v>9400</v>
      </c>
      <c r="O28" s="7">
        <v>9400</v>
      </c>
      <c r="P28" s="7">
        <f>O28/N28*100</f>
        <v>100</v>
      </c>
      <c r="Q28" s="7">
        <v>10600</v>
      </c>
      <c r="R28" s="7">
        <v>10600</v>
      </c>
      <c r="S28" s="7">
        <f>R28/Q28*100</f>
        <v>100</v>
      </c>
      <c r="T28" s="21"/>
      <c r="U28" s="7"/>
      <c r="V28" s="7"/>
      <c r="W28" s="7">
        <v>31150</v>
      </c>
      <c r="X28" s="7"/>
      <c r="Y28" s="7">
        <f>X28/W28*100</f>
        <v>0</v>
      </c>
      <c r="Z28" s="7"/>
      <c r="AA28" s="7"/>
      <c r="AB28" s="7"/>
      <c r="AC28" s="7">
        <v>39000</v>
      </c>
      <c r="AD28" s="13"/>
      <c r="AE28" s="39">
        <f t="shared" si="23"/>
        <v>0</v>
      </c>
      <c r="AF28" s="39">
        <v>18800</v>
      </c>
      <c r="AG28" s="39">
        <v>18800</v>
      </c>
      <c r="AH28" s="39">
        <f>AG28/AF28*100</f>
        <v>100</v>
      </c>
      <c r="AI28" s="14">
        <f t="shared" si="6"/>
        <v>1035092</v>
      </c>
      <c r="AJ28" s="14">
        <f t="shared" si="7"/>
        <v>732700</v>
      </c>
      <c r="AK28" s="10">
        <f t="shared" si="8"/>
        <v>70.78597844442814</v>
      </c>
      <c r="AL28" s="7">
        <v>89300</v>
      </c>
      <c r="AM28" s="7">
        <v>89300</v>
      </c>
      <c r="AN28" s="7">
        <f t="shared" si="24"/>
        <v>100</v>
      </c>
      <c r="AO28" s="7">
        <v>62500</v>
      </c>
      <c r="AP28" s="7">
        <v>46800</v>
      </c>
      <c r="AQ28" s="7">
        <f t="shared" si="9"/>
        <v>74.88</v>
      </c>
      <c r="AR28" s="7"/>
      <c r="AS28" s="7"/>
      <c r="AT28" s="7"/>
      <c r="AU28" s="7"/>
      <c r="AV28" s="7"/>
      <c r="AW28" s="25"/>
      <c r="AX28" s="10">
        <f t="shared" si="10"/>
        <v>151800</v>
      </c>
      <c r="AY28" s="10">
        <f t="shared" si="11"/>
        <v>136100</v>
      </c>
      <c r="AZ28" s="26">
        <f t="shared" si="12"/>
        <v>89.6574440052701</v>
      </c>
      <c r="BA28" s="7">
        <v>4000</v>
      </c>
      <c r="BB28" s="54">
        <v>4000</v>
      </c>
      <c r="BC28" s="54">
        <f>BB28/BA28*100</f>
        <v>100</v>
      </c>
      <c r="BD28" s="54"/>
      <c r="BE28" s="54"/>
      <c r="BF28" s="54"/>
      <c r="BG28" s="7"/>
      <c r="BH28" s="7"/>
      <c r="BI28" s="7"/>
      <c r="BJ28" s="7">
        <v>25000</v>
      </c>
      <c r="BK28" s="7">
        <v>25000</v>
      </c>
      <c r="BL28" s="7">
        <f>BK28/BJ28*100</f>
        <v>100</v>
      </c>
      <c r="BM28" s="9"/>
      <c r="BN28" s="51"/>
      <c r="BO28" s="51"/>
      <c r="BP28" s="36">
        <f t="shared" si="14"/>
        <v>29000</v>
      </c>
      <c r="BQ28" s="36">
        <f t="shared" si="15"/>
        <v>29000</v>
      </c>
      <c r="BR28" s="36">
        <f>BQ28/BP28*100</f>
        <v>100</v>
      </c>
      <c r="BS28" s="28">
        <f t="shared" si="0"/>
        <v>1215892</v>
      </c>
      <c r="BT28" s="14">
        <f t="shared" si="1"/>
        <v>897800</v>
      </c>
      <c r="BU28" s="11">
        <f t="shared" si="17"/>
        <v>73.83879489296746</v>
      </c>
    </row>
    <row r="29" spans="1:73" ht="21.75" customHeight="1">
      <c r="A29" s="6" t="s">
        <v>14</v>
      </c>
      <c r="B29" s="7">
        <v>338878</v>
      </c>
      <c r="C29" s="7">
        <v>253800</v>
      </c>
      <c r="D29" s="7">
        <f t="shared" si="18"/>
        <v>74.89420971559086</v>
      </c>
      <c r="E29" s="7">
        <v>87723</v>
      </c>
      <c r="F29" s="7">
        <v>65600</v>
      </c>
      <c r="G29" s="7">
        <f>F29/E29*100</f>
        <v>74.78084424837272</v>
      </c>
      <c r="H29" s="8">
        <f t="shared" si="2"/>
        <v>426601</v>
      </c>
      <c r="I29" s="8">
        <f t="shared" si="20"/>
        <v>319400</v>
      </c>
      <c r="J29" s="8">
        <f t="shared" si="21"/>
        <v>74.87089809916057</v>
      </c>
      <c r="K29" s="9">
        <v>1196017</v>
      </c>
      <c r="L29" s="9">
        <v>896400</v>
      </c>
      <c r="M29" s="9">
        <f t="shared" si="22"/>
        <v>74.94876745062989</v>
      </c>
      <c r="N29" s="7"/>
      <c r="O29" s="7"/>
      <c r="P29" s="7"/>
      <c r="Q29" s="7"/>
      <c r="R29" s="7"/>
      <c r="S29" s="7"/>
      <c r="T29" s="21"/>
      <c r="U29" s="7"/>
      <c r="V29" s="7"/>
      <c r="W29" s="7"/>
      <c r="X29" s="7"/>
      <c r="Y29" s="7"/>
      <c r="Z29" s="7"/>
      <c r="AA29" s="7"/>
      <c r="AB29" s="7"/>
      <c r="AC29" s="7">
        <v>43000</v>
      </c>
      <c r="AD29" s="13"/>
      <c r="AE29" s="39">
        <f t="shared" si="23"/>
        <v>0</v>
      </c>
      <c r="AF29" s="39"/>
      <c r="AG29" s="15"/>
      <c r="AH29" s="20"/>
      <c r="AI29" s="14">
        <f t="shared" si="6"/>
        <v>1239017</v>
      </c>
      <c r="AJ29" s="14">
        <f t="shared" si="7"/>
        <v>896400</v>
      </c>
      <c r="AK29" s="10">
        <f t="shared" si="8"/>
        <v>72.34767561704157</v>
      </c>
      <c r="AL29" s="7">
        <v>89300</v>
      </c>
      <c r="AM29" s="7">
        <v>89300</v>
      </c>
      <c r="AN29" s="7">
        <f t="shared" si="24"/>
        <v>100</v>
      </c>
      <c r="AO29" s="7">
        <v>62500</v>
      </c>
      <c r="AP29" s="7">
        <v>46800</v>
      </c>
      <c r="AQ29" s="7">
        <f t="shared" si="9"/>
        <v>74.88</v>
      </c>
      <c r="AR29" s="7"/>
      <c r="AS29" s="7"/>
      <c r="AT29" s="7"/>
      <c r="AU29" s="7"/>
      <c r="AV29" s="7"/>
      <c r="AW29" s="25"/>
      <c r="AX29" s="10">
        <f t="shared" si="10"/>
        <v>151800</v>
      </c>
      <c r="AY29" s="10">
        <f t="shared" si="11"/>
        <v>136100</v>
      </c>
      <c r="AZ29" s="26">
        <f t="shared" si="12"/>
        <v>89.6574440052701</v>
      </c>
      <c r="BA29" s="7"/>
      <c r="BB29" s="54"/>
      <c r="BC29" s="54"/>
      <c r="BD29" s="54"/>
      <c r="BE29" s="54"/>
      <c r="BF29" s="54"/>
      <c r="BG29" s="7"/>
      <c r="BH29" s="7"/>
      <c r="BI29" s="7"/>
      <c r="BJ29" s="7">
        <v>84800</v>
      </c>
      <c r="BK29" s="7">
        <v>84800</v>
      </c>
      <c r="BL29" s="7">
        <f>BK29/BJ29*100</f>
        <v>100</v>
      </c>
      <c r="BM29" s="9"/>
      <c r="BN29" s="51"/>
      <c r="BO29" s="51"/>
      <c r="BP29" s="36">
        <f t="shared" si="14"/>
        <v>84800</v>
      </c>
      <c r="BQ29" s="36">
        <f t="shared" si="15"/>
        <v>84800</v>
      </c>
      <c r="BR29" s="36">
        <f>BQ29/BP29*100</f>
        <v>100</v>
      </c>
      <c r="BS29" s="28">
        <f t="shared" si="0"/>
        <v>1902218</v>
      </c>
      <c r="BT29" s="14">
        <f t="shared" si="1"/>
        <v>1436700</v>
      </c>
      <c r="BU29" s="11">
        <f t="shared" si="17"/>
        <v>75.52762091411184</v>
      </c>
    </row>
    <row r="30" spans="1:73" ht="21.75" customHeight="1">
      <c r="A30" s="37" t="s">
        <v>32</v>
      </c>
      <c r="B30" s="8">
        <f>SUM(B16:B29)</f>
        <v>9816400</v>
      </c>
      <c r="C30" s="8">
        <f>SUM(C16:C29)</f>
        <v>7260350</v>
      </c>
      <c r="D30" s="8">
        <f t="shared" si="18"/>
        <v>73.96143188949105</v>
      </c>
      <c r="E30" s="8">
        <f>SUM(E16:E29)</f>
        <v>2541100</v>
      </c>
      <c r="F30" s="8">
        <f>SUM(F16:F29)</f>
        <v>1905100</v>
      </c>
      <c r="G30" s="8">
        <f>F30/E30*100</f>
        <v>74.97146904883711</v>
      </c>
      <c r="H30" s="8">
        <f t="shared" si="2"/>
        <v>12357500</v>
      </c>
      <c r="I30" s="8">
        <f>SUM(I16:I29)</f>
        <v>9165450</v>
      </c>
      <c r="J30" s="8">
        <f t="shared" si="21"/>
        <v>74.16912805988267</v>
      </c>
      <c r="K30" s="8">
        <f>SUM(K16:K29)</f>
        <v>37344000</v>
      </c>
      <c r="L30" s="8">
        <f>SUM(L16:L29)</f>
        <v>28252420</v>
      </c>
      <c r="M30" s="10">
        <f t="shared" si="22"/>
        <v>75.65450942587833</v>
      </c>
      <c r="N30" s="8">
        <f>SUM(N16:N29)</f>
        <v>240000</v>
      </c>
      <c r="O30" s="8">
        <f>SUM(O16:O29)</f>
        <v>240000</v>
      </c>
      <c r="P30" s="8">
        <v>0</v>
      </c>
      <c r="Q30" s="8">
        <f>SUM(Q16:Q29)</f>
        <v>268400</v>
      </c>
      <c r="R30" s="8">
        <f>SUM(R16:R29)</f>
        <v>268400</v>
      </c>
      <c r="S30" s="8">
        <v>0</v>
      </c>
      <c r="T30" s="8">
        <f>SUM(T16:T29)</f>
        <v>1474450</v>
      </c>
      <c r="U30" s="40">
        <f>SUM(U16:U29)</f>
        <v>571529.24</v>
      </c>
      <c r="V30" s="8">
        <f>U30/T30*100</f>
        <v>38.762198785988</v>
      </c>
      <c r="W30" s="8">
        <f>SUM(W16:W29)</f>
        <v>307300</v>
      </c>
      <c r="X30" s="8">
        <f>SUM(X16:X29)</f>
        <v>48300</v>
      </c>
      <c r="Y30" s="8">
        <f>X30/W30*100</f>
        <v>15.717539863325742</v>
      </c>
      <c r="Z30" s="8">
        <f>SUM(Z16:Z29)</f>
        <v>400000</v>
      </c>
      <c r="AA30" s="8">
        <f>SUM(AA16:AA29)</f>
        <v>300000</v>
      </c>
      <c r="AB30" s="8">
        <f>AA30/Z30*100</f>
        <v>75</v>
      </c>
      <c r="AC30" s="8">
        <f>SUM(AC16:AC29)</f>
        <v>722000</v>
      </c>
      <c r="AD30" s="8">
        <f>SUM(AD16:AD29)</f>
        <v>0</v>
      </c>
      <c r="AE30" s="38">
        <f t="shared" si="23"/>
        <v>0</v>
      </c>
      <c r="AF30" s="44">
        <f>SUM(AF16:AF29)</f>
        <v>212800</v>
      </c>
      <c r="AG30" s="8">
        <f>SUM(AG16:AG29)</f>
        <v>212800</v>
      </c>
      <c r="AH30" s="38">
        <f>AG30/AF30*100</f>
        <v>100</v>
      </c>
      <c r="AI30" s="14">
        <f t="shared" si="6"/>
        <v>40968950</v>
      </c>
      <c r="AJ30" s="14">
        <f t="shared" si="7"/>
        <v>29893449.24</v>
      </c>
      <c r="AK30" s="10">
        <f t="shared" si="8"/>
        <v>72.96611028596047</v>
      </c>
      <c r="AL30" s="8">
        <f>SUM(AL16:AL29)</f>
        <v>1373000</v>
      </c>
      <c r="AM30" s="8">
        <f>SUM(AM16:AM29)</f>
        <v>1373000</v>
      </c>
      <c r="AN30" s="8">
        <f t="shared" si="24"/>
        <v>100</v>
      </c>
      <c r="AO30" s="8">
        <f>SUM(AO16:AO29)</f>
        <v>900000</v>
      </c>
      <c r="AP30" s="8">
        <f>SUM(AP16:AP29)</f>
        <v>675000</v>
      </c>
      <c r="AQ30" s="8">
        <f t="shared" si="9"/>
        <v>75</v>
      </c>
      <c r="AR30" s="8">
        <f aca="true" t="shared" si="25" ref="AR30:AW30">SUM(AR16:AR29)</f>
        <v>0</v>
      </c>
      <c r="AS30" s="8">
        <f t="shared" si="25"/>
        <v>0</v>
      </c>
      <c r="AT30" s="8">
        <f t="shared" si="25"/>
        <v>0</v>
      </c>
      <c r="AU30" s="8">
        <f t="shared" si="25"/>
        <v>1231810</v>
      </c>
      <c r="AV30" s="8">
        <f t="shared" si="25"/>
        <v>1231810</v>
      </c>
      <c r="AW30" s="8">
        <f t="shared" si="25"/>
        <v>100</v>
      </c>
      <c r="AX30" s="10">
        <f t="shared" si="10"/>
        <v>3504810</v>
      </c>
      <c r="AY30" s="8">
        <f>SUM(AY16:AY29)</f>
        <v>3279810</v>
      </c>
      <c r="AZ30" s="26">
        <f t="shared" si="12"/>
        <v>93.58025114057537</v>
      </c>
      <c r="BA30" s="26">
        <f>SUM(BA16:BA29)</f>
        <v>200000</v>
      </c>
      <c r="BB30" s="26">
        <f>SUM(BB16:BB29)</f>
        <v>200000</v>
      </c>
      <c r="BC30" s="26">
        <f>BB30/BA30*100</f>
        <v>100</v>
      </c>
      <c r="BD30" s="26">
        <f>SUM(BD16:BD29)</f>
        <v>50000</v>
      </c>
      <c r="BE30" s="26">
        <f>SUM(BE16:BE29)</f>
        <v>50000</v>
      </c>
      <c r="BF30" s="26">
        <f>BE30/BD30*100</f>
        <v>100</v>
      </c>
      <c r="BG30" s="8">
        <f>SUM(BG16:BG29)</f>
        <v>150000</v>
      </c>
      <c r="BH30" s="8">
        <f>SUM(BH16:BH29)</f>
        <v>29465</v>
      </c>
      <c r="BI30" s="8">
        <f>BH30/BG30*100</f>
        <v>19.64333333333333</v>
      </c>
      <c r="BJ30" s="8">
        <f>SUM(BJ16:BJ29)</f>
        <v>293350</v>
      </c>
      <c r="BK30" s="8">
        <f>SUM(BK16:BK29)</f>
        <v>293350</v>
      </c>
      <c r="BL30" s="8">
        <f>BK30/BJ30*100</f>
        <v>100</v>
      </c>
      <c r="BM30" s="43">
        <f>SUM(BM16:BM29)</f>
        <v>513369</v>
      </c>
      <c r="BN30" s="8">
        <f>SUM(BN16:BN29)</f>
        <v>513369</v>
      </c>
      <c r="BO30" s="48">
        <f>BM30/BN30*100</f>
        <v>100</v>
      </c>
      <c r="BP30" s="36">
        <f t="shared" si="14"/>
        <v>1206719</v>
      </c>
      <c r="BQ30" s="36">
        <f t="shared" si="15"/>
        <v>1086184</v>
      </c>
      <c r="BR30" s="36">
        <f>BQ30/BP30*100</f>
        <v>90.01134481184103</v>
      </c>
      <c r="BS30" s="28">
        <f>H30+AI30+AX30+BP30</f>
        <v>58037979</v>
      </c>
      <c r="BT30" s="8">
        <f>SUM(BT16:BT29)</f>
        <v>43424893.239999995</v>
      </c>
      <c r="BU30" s="11">
        <f t="shared" si="17"/>
        <v>74.82151168633904</v>
      </c>
    </row>
    <row r="31" spans="1:73" ht="32.25" customHeight="1">
      <c r="A31" s="37" t="s">
        <v>33</v>
      </c>
      <c r="B31" s="7"/>
      <c r="C31" s="7"/>
      <c r="D31" s="7"/>
      <c r="E31" s="7"/>
      <c r="F31" s="7"/>
      <c r="G31" s="7"/>
      <c r="H31" s="8"/>
      <c r="I31" s="8"/>
      <c r="J31" s="8"/>
      <c r="K31" s="9"/>
      <c r="L31" s="9"/>
      <c r="M31" s="9"/>
      <c r="N31" s="8"/>
      <c r="O31" s="8"/>
      <c r="P31" s="8"/>
      <c r="Q31" s="8"/>
      <c r="R31" s="7"/>
      <c r="S31" s="7"/>
      <c r="T31" s="21"/>
      <c r="U31" s="21"/>
      <c r="V31" s="7"/>
      <c r="W31" s="7"/>
      <c r="X31" s="7"/>
      <c r="Y31" s="7"/>
      <c r="Z31" s="7"/>
      <c r="AA31" s="7"/>
      <c r="AB31" s="7"/>
      <c r="AC31" s="7"/>
      <c r="AD31" s="13"/>
      <c r="AE31" s="15"/>
      <c r="AF31" s="39"/>
      <c r="AG31" s="15"/>
      <c r="AH31" s="20"/>
      <c r="AI31" s="14"/>
      <c r="AJ31" s="14"/>
      <c r="AK31" s="10"/>
      <c r="AL31" s="8"/>
      <c r="AM31" s="7"/>
      <c r="AN31" s="7"/>
      <c r="AO31" s="7"/>
      <c r="AP31" s="7"/>
      <c r="AQ31" s="7"/>
      <c r="AR31" s="8">
        <v>373900</v>
      </c>
      <c r="AS31" s="7"/>
      <c r="AT31" s="7"/>
      <c r="AU31" s="8">
        <f>2418533-1231810</f>
        <v>1186723</v>
      </c>
      <c r="AV31" s="7"/>
      <c r="AW31" s="25"/>
      <c r="AX31" s="10">
        <f t="shared" si="10"/>
        <v>1560623</v>
      </c>
      <c r="AY31" s="8">
        <f>SUM(AY17:AY30)</f>
        <v>5271110</v>
      </c>
      <c r="AZ31" s="26"/>
      <c r="BA31" s="26"/>
      <c r="BB31" s="26"/>
      <c r="BC31" s="26"/>
      <c r="BD31" s="26"/>
      <c r="BE31" s="26"/>
      <c r="BF31" s="26"/>
      <c r="BG31" s="7"/>
      <c r="BH31" s="7"/>
      <c r="BI31" s="7"/>
      <c r="BJ31" s="7"/>
      <c r="BK31" s="7"/>
      <c r="BL31" s="7"/>
      <c r="BM31" s="56"/>
      <c r="BN31" s="52"/>
      <c r="BO31" s="52"/>
      <c r="BP31" s="36">
        <f t="shared" si="14"/>
        <v>0</v>
      </c>
      <c r="BQ31" s="36">
        <f t="shared" si="15"/>
        <v>0</v>
      </c>
      <c r="BR31" s="35"/>
      <c r="BS31" s="28">
        <f>H31+AI31+AX31+BP31</f>
        <v>1560623</v>
      </c>
      <c r="BT31" s="14"/>
      <c r="BU31" s="11"/>
    </row>
    <row r="32" spans="1:73" ht="21.75" customHeight="1">
      <c r="A32" s="12" t="s">
        <v>15</v>
      </c>
      <c r="B32" s="8">
        <f>B30+B31</f>
        <v>9816400</v>
      </c>
      <c r="C32" s="8">
        <f aca="true" t="shared" si="26" ref="C32:BL32">C30+C31</f>
        <v>7260350</v>
      </c>
      <c r="D32" s="8">
        <f t="shared" si="26"/>
        <v>73.96143188949105</v>
      </c>
      <c r="E32" s="8">
        <f t="shared" si="26"/>
        <v>2541100</v>
      </c>
      <c r="F32" s="8">
        <f t="shared" si="26"/>
        <v>1905100</v>
      </c>
      <c r="G32" s="8">
        <f t="shared" si="26"/>
        <v>74.97146904883711</v>
      </c>
      <c r="H32" s="8">
        <f t="shared" si="26"/>
        <v>12357500</v>
      </c>
      <c r="I32" s="8">
        <f t="shared" si="26"/>
        <v>9165450</v>
      </c>
      <c r="J32" s="8">
        <f t="shared" si="26"/>
        <v>74.16912805988267</v>
      </c>
      <c r="K32" s="8">
        <f t="shared" si="26"/>
        <v>37344000</v>
      </c>
      <c r="L32" s="8">
        <f t="shared" si="26"/>
        <v>28252420</v>
      </c>
      <c r="M32" s="8">
        <f t="shared" si="26"/>
        <v>75.65450942587833</v>
      </c>
      <c r="N32" s="8">
        <f t="shared" si="26"/>
        <v>240000</v>
      </c>
      <c r="O32" s="8">
        <f t="shared" si="26"/>
        <v>240000</v>
      </c>
      <c r="P32" s="8">
        <f t="shared" si="26"/>
        <v>0</v>
      </c>
      <c r="Q32" s="8">
        <f t="shared" si="26"/>
        <v>268400</v>
      </c>
      <c r="R32" s="8">
        <f t="shared" si="26"/>
        <v>268400</v>
      </c>
      <c r="S32" s="8">
        <f t="shared" si="26"/>
        <v>0</v>
      </c>
      <c r="T32" s="8">
        <f t="shared" si="26"/>
        <v>1474450</v>
      </c>
      <c r="U32" s="40">
        <f t="shared" si="26"/>
        <v>571529.24</v>
      </c>
      <c r="V32" s="8">
        <f t="shared" si="26"/>
        <v>38.762198785988</v>
      </c>
      <c r="W32" s="8">
        <f t="shared" si="26"/>
        <v>307300</v>
      </c>
      <c r="X32" s="8">
        <f t="shared" si="26"/>
        <v>48300</v>
      </c>
      <c r="Y32" s="8">
        <f t="shared" si="26"/>
        <v>15.717539863325742</v>
      </c>
      <c r="Z32" s="8">
        <f t="shared" si="26"/>
        <v>400000</v>
      </c>
      <c r="AA32" s="8">
        <f t="shared" si="26"/>
        <v>300000</v>
      </c>
      <c r="AB32" s="8">
        <f t="shared" si="26"/>
        <v>75</v>
      </c>
      <c r="AC32" s="8">
        <f t="shared" si="26"/>
        <v>722000</v>
      </c>
      <c r="AD32" s="8">
        <f t="shared" si="26"/>
        <v>0</v>
      </c>
      <c r="AE32" s="8">
        <f t="shared" si="26"/>
        <v>0</v>
      </c>
      <c r="AF32" s="44">
        <f t="shared" si="26"/>
        <v>212800</v>
      </c>
      <c r="AG32" s="8">
        <f t="shared" si="26"/>
        <v>212800</v>
      </c>
      <c r="AH32" s="38">
        <f>AG32/AF32*100</f>
        <v>100</v>
      </c>
      <c r="AI32" s="40">
        <f t="shared" si="26"/>
        <v>40968950</v>
      </c>
      <c r="AJ32" s="8">
        <f t="shared" si="26"/>
        <v>29893449.24</v>
      </c>
      <c r="AK32" s="8">
        <f t="shared" si="26"/>
        <v>72.96611028596047</v>
      </c>
      <c r="AL32" s="8">
        <f t="shared" si="26"/>
        <v>1373000</v>
      </c>
      <c r="AM32" s="8">
        <f t="shared" si="26"/>
        <v>1373000</v>
      </c>
      <c r="AN32" s="8">
        <f t="shared" si="26"/>
        <v>100</v>
      </c>
      <c r="AO32" s="8">
        <f t="shared" si="26"/>
        <v>900000</v>
      </c>
      <c r="AP32" s="8">
        <f t="shared" si="26"/>
        <v>675000</v>
      </c>
      <c r="AQ32" s="8">
        <f t="shared" si="26"/>
        <v>75</v>
      </c>
      <c r="AR32" s="8">
        <f t="shared" si="26"/>
        <v>373900</v>
      </c>
      <c r="AS32" s="8">
        <f t="shared" si="26"/>
        <v>0</v>
      </c>
      <c r="AT32" s="8">
        <f t="shared" si="26"/>
        <v>0</v>
      </c>
      <c r="AU32" s="8">
        <f t="shared" si="26"/>
        <v>2418533</v>
      </c>
      <c r="AV32" s="8">
        <f t="shared" si="26"/>
        <v>1231810</v>
      </c>
      <c r="AW32" s="8">
        <f t="shared" si="26"/>
        <v>100</v>
      </c>
      <c r="AX32" s="8">
        <f t="shared" si="26"/>
        <v>5065433</v>
      </c>
      <c r="AY32" s="8">
        <f t="shared" si="26"/>
        <v>8550920</v>
      </c>
      <c r="AZ32" s="8">
        <f t="shared" si="26"/>
        <v>93.58025114057537</v>
      </c>
      <c r="BA32" s="8">
        <f>BA30</f>
        <v>200000</v>
      </c>
      <c r="BB32" s="8">
        <f>BB30</f>
        <v>200000</v>
      </c>
      <c r="BC32" s="26">
        <f>BB32/BA32*100</f>
        <v>100</v>
      </c>
      <c r="BD32" s="8">
        <f>BD30</f>
        <v>50000</v>
      </c>
      <c r="BE32" s="8">
        <f>BE30</f>
        <v>50000</v>
      </c>
      <c r="BF32" s="26">
        <f>BE32/BD32*100</f>
        <v>100</v>
      </c>
      <c r="BG32" s="8">
        <f>BG30+BG31</f>
        <v>150000</v>
      </c>
      <c r="BH32" s="8">
        <f>BH30+BH31</f>
        <v>29465</v>
      </c>
      <c r="BI32" s="8">
        <f>BI30+BI31</f>
        <v>19.64333333333333</v>
      </c>
      <c r="BJ32" s="8">
        <f t="shared" si="26"/>
        <v>293350</v>
      </c>
      <c r="BK32" s="8">
        <f t="shared" si="26"/>
        <v>293350</v>
      </c>
      <c r="BL32" s="8">
        <f t="shared" si="26"/>
        <v>100</v>
      </c>
      <c r="BM32" s="43">
        <f>BM30+BM31</f>
        <v>513369</v>
      </c>
      <c r="BN32" s="8">
        <f>BN30+BN31</f>
        <v>513369</v>
      </c>
      <c r="BO32" s="48">
        <f>BM32/BN32*100</f>
        <v>100</v>
      </c>
      <c r="BP32" s="36">
        <f t="shared" si="14"/>
        <v>1206719</v>
      </c>
      <c r="BQ32" s="36">
        <f t="shared" si="15"/>
        <v>1086184</v>
      </c>
      <c r="BR32" s="8">
        <f>BR30+BR31</f>
        <v>90.01134481184103</v>
      </c>
      <c r="BS32" s="40">
        <f>BS30+BS31</f>
        <v>59598602</v>
      </c>
      <c r="BT32" s="40">
        <f>BT30+BT31</f>
        <v>43424893.239999995</v>
      </c>
      <c r="BU32" s="8">
        <f>BU30+BU31</f>
        <v>74.82151168633904</v>
      </c>
    </row>
    <row r="33" spans="65:67" ht="12.75">
      <c r="BM33" s="53"/>
      <c r="BN33" s="53"/>
      <c r="BO33" s="53"/>
    </row>
  </sheetData>
  <sheetProtection/>
  <mergeCells count="26">
    <mergeCell ref="A10:S10"/>
    <mergeCell ref="AX13:AZ13"/>
    <mergeCell ref="BS13:BU13"/>
    <mergeCell ref="AL13:AN13"/>
    <mergeCell ref="AO13:AQ13"/>
    <mergeCell ref="AR13:AT13"/>
    <mergeCell ref="AU13:AW13"/>
    <mergeCell ref="BJ13:BL13"/>
    <mergeCell ref="BP13:BR13"/>
    <mergeCell ref="A13:A14"/>
    <mergeCell ref="B13:D13"/>
    <mergeCell ref="E13:G13"/>
    <mergeCell ref="H13:J13"/>
    <mergeCell ref="K13:M13"/>
    <mergeCell ref="N13:P13"/>
    <mergeCell ref="Q13:S13"/>
    <mergeCell ref="BM13:BO13"/>
    <mergeCell ref="BG13:BI13"/>
    <mergeCell ref="Z13:AB13"/>
    <mergeCell ref="T13:V13"/>
    <mergeCell ref="BA13:BC13"/>
    <mergeCell ref="BD13:BF13"/>
    <mergeCell ref="W13:Y13"/>
    <mergeCell ref="AI13:AK13"/>
    <mergeCell ref="AF13:AH13"/>
    <mergeCell ref="AC13:AE1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landscape" paperSize="9" scale="49" r:id="rId1"/>
  <colBreaks count="3" manualBreakCount="3">
    <brk id="19" max="31" man="1"/>
    <brk id="37" max="31" man="1"/>
    <brk id="55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</cp:lastModifiedBy>
  <cp:lastPrinted>2015-11-25T07:01:46Z</cp:lastPrinted>
  <dcterms:created xsi:type="dcterms:W3CDTF">1996-10-08T23:32:33Z</dcterms:created>
  <dcterms:modified xsi:type="dcterms:W3CDTF">2015-12-07T12:24:28Z</dcterms:modified>
  <cp:category/>
  <cp:version/>
  <cp:contentType/>
  <cp:contentStatus/>
</cp:coreProperties>
</file>