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521" windowWidth="12120" windowHeight="5070" tabRatio="529" activeTab="0"/>
  </bookViews>
  <sheets>
    <sheet name="перед.полн.из района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'перед.полн.из района'!$4:$6</definedName>
    <definedName name="_xlnm.Print_Area" localSheetId="0">'перед.полн.из района'!$A$1:$O$33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B9" authorId="0">
      <text>
        <r>
          <rPr>
            <sz val="8"/>
            <rFont val="Tahoma"/>
            <family val="2"/>
          </rPr>
          <t>расх 2011+2012+2013/3/3625чел./66</t>
        </r>
      </text>
    </comment>
    <comment ref="B14" authorId="0">
      <text>
        <r>
          <rPr>
            <sz val="8"/>
            <rFont val="Tahoma"/>
            <family val="2"/>
          </rPr>
          <t xml:space="preserve">2011+2012+2013/3/68,5км
</t>
        </r>
      </text>
    </comment>
    <comment ref="B27" authorId="0">
      <text>
        <r>
          <rPr>
            <sz val="8"/>
            <rFont val="Tahoma"/>
            <family val="2"/>
          </rPr>
          <t xml:space="preserve">знаки
</t>
        </r>
      </text>
    </comment>
  </commentList>
</comments>
</file>

<file path=xl/sharedStrings.xml><?xml version="1.0" encoding="utf-8"?>
<sst xmlns="http://schemas.openxmlformats.org/spreadsheetml/2006/main" count="43" uniqueCount="36">
  <si>
    <t>Наименование полномочия</t>
  </si>
  <si>
    <t>ИТОГО</t>
  </si>
  <si>
    <t>ВСЕГО</t>
  </si>
  <si>
    <t>численность постоянного населения i-го поселения</t>
  </si>
  <si>
    <t>Численность постоянного населения i-го поселения</t>
  </si>
  <si>
    <t>Организация в границах поселения 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</si>
  <si>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Обеспечение проживающих в поселении и нуждающихся в жилых помещениях малоимущих граждан жилыми помещениями,  содержания муниципального жилищного фонда,  а также иных полномочий органов местного самоуправления в соответствии с жилищным законодательством</t>
  </si>
  <si>
    <t xml:space="preserve">Протяжённость автомобильных дорог i-го  поселения (км). </t>
  </si>
  <si>
    <t>Организация сбора и вывоза бытовых отходов и мусора;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</si>
  <si>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полосам;</t>
  </si>
  <si>
    <t>Организация ритуальных услуг и содержание мест захоронения;</t>
  </si>
  <si>
    <t>Муниципальный жилищный фонд (кв.м)</t>
  </si>
  <si>
    <t>Норматив расходов  в расчёте на 1 кв.м  i-поселения  10 рублей</t>
  </si>
  <si>
    <t>Количество водоколонок и мест водозабора воды населением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</si>
  <si>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N 7-ФЗ "О некоммерческих организациях";</t>
  </si>
  <si>
    <t xml:space="preserve">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использования;</t>
  </si>
  <si>
    <t>норматив расходов  в расчёте на одного  жителя  i-поселения  10 руб.</t>
  </si>
  <si>
    <t>Норматив расходов  в расчёте на одного  жителя  i-поселения  10 руб.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</si>
  <si>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</si>
  <si>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</si>
  <si>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</si>
  <si>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</si>
  <si>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</si>
  <si>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</si>
  <si>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</si>
  <si>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</si>
  <si>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</si>
  <si>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</si>
  <si>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</si>
  <si>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</si>
  <si>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 xml:space="preserve">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РФ;</t>
  </si>
  <si>
    <t>Норматив расходов  в расчёте на 1 колонку  i-поселения  18730 руб.</t>
  </si>
  <si>
    <t>норматив расходов  в расчёте на одного  жителя  i-поселения  40 руб.</t>
  </si>
  <si>
    <t>Норматив расходов в расчёте  на 1 км автомобильных дорог  17300 рублей</t>
  </si>
  <si>
    <t>Расчёт иных межбюджетных трансфертов, передаваемых из бюджета муниципального образования «Мезенский район» в бюджеты поселений на осуществление полномочий  в соответствии с заключенными соглашениями в 2016 году</t>
  </si>
  <si>
    <t>Приложение № 4 к пояснительной записке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</si>
</sst>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_ ;[Red]\-0.00\ "/>
    <numFmt numFmtId="173" formatCode="0_ ;\-0\ "/>
    <numFmt numFmtId="174" formatCode="0.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0" fontId="8" fillId="18" borderId="0" xfId="0" applyFont="1" applyFill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7" borderId="10" xfId="0" applyNumberFormat="1" applyFont="1" applyFill="1" applyBorder="1" applyAlignment="1">
      <alignment horizontal="center" vertical="top" wrapText="1"/>
    </xf>
    <xf numFmtId="0" fontId="13" fillId="7" borderId="10" xfId="0" applyNumberFormat="1" applyFont="1" applyFill="1" applyBorder="1" applyAlignment="1">
      <alignment horizontal="left" vertical="top" wrapText="1"/>
    </xf>
    <xf numFmtId="3" fontId="13" fillId="7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175" fontId="13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11" fillId="7" borderId="10" xfId="0" applyFont="1" applyFill="1" applyBorder="1" applyAlignment="1">
      <alignment/>
    </xf>
    <xf numFmtId="3" fontId="13" fillId="7" borderId="10" xfId="0" applyNumberFormat="1" applyFont="1" applyFill="1" applyBorder="1" applyAlignment="1">
      <alignment/>
    </xf>
    <xf numFmtId="0" fontId="15" fillId="7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34"/>
  <sheetViews>
    <sheetView showZero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71.25390625" style="0" customWidth="1"/>
    <col min="3" max="3" width="15.00390625" style="0" customWidth="1"/>
    <col min="4" max="4" width="12.875" style="0" customWidth="1"/>
    <col min="5" max="5" width="19.00390625" style="0" customWidth="1"/>
    <col min="6" max="6" width="15.25390625" style="0" customWidth="1"/>
    <col min="7" max="8" width="13.625" style="0" customWidth="1"/>
    <col min="9" max="9" width="14.375" style="0" customWidth="1"/>
    <col min="10" max="10" width="15.625" style="0" customWidth="1"/>
    <col min="11" max="11" width="14.125" style="0" customWidth="1"/>
    <col min="12" max="12" width="17.625" style="0" customWidth="1"/>
    <col min="13" max="13" width="15.00390625" style="0" customWidth="1"/>
    <col min="14" max="15" width="13.125" style="0" customWidth="1"/>
  </cols>
  <sheetData>
    <row r="1" ht="12.75">
      <c r="M1" t="s">
        <v>35</v>
      </c>
    </row>
    <row r="2" spans="1:15" ht="16.5">
      <c r="A2" s="2"/>
      <c r="B2" s="3" t="s">
        <v>34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22"/>
      <c r="B3" s="2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19"/>
      <c r="B4" s="19" t="s">
        <v>0</v>
      </c>
      <c r="C4" s="18" t="s">
        <v>18</v>
      </c>
      <c r="D4" s="18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2</v>
      </c>
    </row>
    <row r="5" spans="1:15" ht="12.75" customHeight="1">
      <c r="A5" s="20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1"/>
      <c r="B6" s="2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61.5" customHeight="1">
      <c r="A7" s="6">
        <v>1</v>
      </c>
      <c r="B7" s="17" t="s">
        <v>5</v>
      </c>
      <c r="C7" s="8">
        <f>C9+C11</f>
        <v>79490</v>
      </c>
      <c r="D7" s="8">
        <f aca="true" t="shared" si="0" ref="D7:N7">D9+D11</f>
        <v>57690</v>
      </c>
      <c r="E7" s="8">
        <f t="shared" si="0"/>
        <v>133270</v>
      </c>
      <c r="F7" s="8">
        <f t="shared" si="0"/>
        <v>170540</v>
      </c>
      <c r="G7" s="8">
        <f t="shared" si="0"/>
        <v>21720</v>
      </c>
      <c r="H7" s="8">
        <f t="shared" si="0"/>
        <v>20050</v>
      </c>
      <c r="I7" s="8">
        <f t="shared" si="0"/>
        <v>19610</v>
      </c>
      <c r="J7" s="8">
        <f t="shared" si="0"/>
        <v>96060</v>
      </c>
      <c r="K7" s="8">
        <f t="shared" si="0"/>
        <v>171280</v>
      </c>
      <c r="L7" s="8">
        <f t="shared" si="0"/>
        <v>419800</v>
      </c>
      <c r="M7" s="8">
        <f t="shared" si="0"/>
        <v>23920</v>
      </c>
      <c r="N7" s="8">
        <f t="shared" si="0"/>
        <v>21540</v>
      </c>
      <c r="O7" s="8">
        <f>O9+O11</f>
        <v>1234970</v>
      </c>
    </row>
    <row r="8" spans="1:15" ht="23.25" customHeight="1">
      <c r="A8" s="6"/>
      <c r="B8" s="9" t="s">
        <v>13</v>
      </c>
      <c r="C8" s="10">
        <v>4</v>
      </c>
      <c r="D8" s="10">
        <v>3</v>
      </c>
      <c r="E8" s="10">
        <v>7</v>
      </c>
      <c r="F8" s="10">
        <v>9</v>
      </c>
      <c r="G8" s="10">
        <v>1</v>
      </c>
      <c r="H8" s="10">
        <v>1</v>
      </c>
      <c r="I8" s="10">
        <v>1</v>
      </c>
      <c r="J8" s="10">
        <v>5</v>
      </c>
      <c r="K8" s="10">
        <v>9</v>
      </c>
      <c r="L8" s="10">
        <v>22</v>
      </c>
      <c r="M8" s="10">
        <v>1</v>
      </c>
      <c r="N8" s="10">
        <v>1</v>
      </c>
      <c r="O8" s="11">
        <f aca="true" t="shared" si="1" ref="O8:O13">SUM(C8:N8)</f>
        <v>64</v>
      </c>
    </row>
    <row r="9" spans="1:15" ht="20.25" customHeight="1">
      <c r="A9" s="6"/>
      <c r="B9" s="9" t="s">
        <v>31</v>
      </c>
      <c r="C9" s="10">
        <f>C8*18730</f>
        <v>74920</v>
      </c>
      <c r="D9" s="10">
        <f aca="true" t="shared" si="2" ref="D9:N9">D8*18730</f>
        <v>56190</v>
      </c>
      <c r="E9" s="10">
        <f t="shared" si="2"/>
        <v>131110</v>
      </c>
      <c r="F9" s="10">
        <f t="shared" si="2"/>
        <v>168570</v>
      </c>
      <c r="G9" s="10">
        <f t="shared" si="2"/>
        <v>18730</v>
      </c>
      <c r="H9" s="10">
        <f t="shared" si="2"/>
        <v>18730</v>
      </c>
      <c r="I9" s="10">
        <f t="shared" si="2"/>
        <v>18730</v>
      </c>
      <c r="J9" s="10">
        <f t="shared" si="2"/>
        <v>93650</v>
      </c>
      <c r="K9" s="10">
        <f t="shared" si="2"/>
        <v>168570</v>
      </c>
      <c r="L9" s="10">
        <f t="shared" si="2"/>
        <v>412060</v>
      </c>
      <c r="M9" s="10">
        <f t="shared" si="2"/>
        <v>18730</v>
      </c>
      <c r="N9" s="10">
        <f t="shared" si="2"/>
        <v>18730</v>
      </c>
      <c r="O9" s="11">
        <f t="shared" si="1"/>
        <v>1198720</v>
      </c>
    </row>
    <row r="10" spans="1:15" ht="20.25" customHeight="1">
      <c r="A10" s="6"/>
      <c r="B10" s="9" t="s">
        <v>4</v>
      </c>
      <c r="C10" s="10">
        <v>457</v>
      </c>
      <c r="D10" s="10">
        <v>150</v>
      </c>
      <c r="E10" s="10">
        <v>216</v>
      </c>
      <c r="F10" s="10">
        <v>197</v>
      </c>
      <c r="G10" s="10">
        <v>299</v>
      </c>
      <c r="H10" s="10">
        <v>132</v>
      </c>
      <c r="I10" s="10">
        <v>88</v>
      </c>
      <c r="J10" s="10">
        <v>241</v>
      </c>
      <c r="K10" s="10">
        <v>271</v>
      </c>
      <c r="L10" s="10">
        <v>774</v>
      </c>
      <c r="M10" s="10">
        <v>519</v>
      </c>
      <c r="N10" s="10">
        <v>281</v>
      </c>
      <c r="O10" s="11">
        <f>SUM(C10:N10)</f>
        <v>3625</v>
      </c>
    </row>
    <row r="11" spans="1:15" ht="20.25" customHeight="1">
      <c r="A11" s="6"/>
      <c r="B11" s="9" t="s">
        <v>17</v>
      </c>
      <c r="C11" s="10">
        <f aca="true" t="shared" si="3" ref="C11:N11">SUM(C10*10)</f>
        <v>4570</v>
      </c>
      <c r="D11" s="10">
        <f t="shared" si="3"/>
        <v>1500</v>
      </c>
      <c r="E11" s="10">
        <f t="shared" si="3"/>
        <v>2160</v>
      </c>
      <c r="F11" s="10">
        <f t="shared" si="3"/>
        <v>1970</v>
      </c>
      <c r="G11" s="10">
        <f t="shared" si="3"/>
        <v>2990</v>
      </c>
      <c r="H11" s="10">
        <f t="shared" si="3"/>
        <v>1320</v>
      </c>
      <c r="I11" s="10">
        <f t="shared" si="3"/>
        <v>880</v>
      </c>
      <c r="J11" s="10">
        <f t="shared" si="3"/>
        <v>2410</v>
      </c>
      <c r="K11" s="10">
        <f t="shared" si="3"/>
        <v>2710</v>
      </c>
      <c r="L11" s="10">
        <f t="shared" si="3"/>
        <v>7740</v>
      </c>
      <c r="M11" s="10">
        <f t="shared" si="3"/>
        <v>5190</v>
      </c>
      <c r="N11" s="10">
        <f t="shared" si="3"/>
        <v>2810</v>
      </c>
      <c r="O11" s="11">
        <f>SUM(C11:N11)</f>
        <v>36250</v>
      </c>
    </row>
    <row r="12" spans="1:15" ht="107.25" customHeight="1">
      <c r="A12" s="6">
        <v>2</v>
      </c>
      <c r="B12" s="17" t="s">
        <v>30</v>
      </c>
      <c r="C12" s="8">
        <f>SUM(C14)</f>
        <v>103800</v>
      </c>
      <c r="D12" s="8">
        <f aca="true" t="shared" si="4" ref="D12:N12">SUM(D14)</f>
        <v>32870</v>
      </c>
      <c r="E12" s="8">
        <f t="shared" si="4"/>
        <v>96880</v>
      </c>
      <c r="F12" s="8">
        <f t="shared" si="4"/>
        <v>150510</v>
      </c>
      <c r="G12" s="8">
        <f t="shared" si="4"/>
        <v>103800</v>
      </c>
      <c r="H12" s="8">
        <f t="shared" si="4"/>
        <v>51900</v>
      </c>
      <c r="I12" s="8">
        <f t="shared" si="4"/>
        <v>39790</v>
      </c>
      <c r="J12" s="8">
        <f t="shared" si="4"/>
        <v>83040</v>
      </c>
      <c r="K12" s="8">
        <f t="shared" si="4"/>
        <v>107260</v>
      </c>
      <c r="L12" s="8">
        <f t="shared" si="4"/>
        <v>117640</v>
      </c>
      <c r="M12" s="8">
        <f t="shared" si="4"/>
        <v>155700</v>
      </c>
      <c r="N12" s="8">
        <f t="shared" si="4"/>
        <v>64010</v>
      </c>
      <c r="O12" s="8">
        <f t="shared" si="1"/>
        <v>1107200</v>
      </c>
    </row>
    <row r="13" spans="1:15" ht="27.75" customHeight="1">
      <c r="A13" s="6"/>
      <c r="B13" s="9" t="s">
        <v>7</v>
      </c>
      <c r="C13" s="12">
        <v>6</v>
      </c>
      <c r="D13" s="12">
        <v>1.9</v>
      </c>
      <c r="E13" s="12">
        <v>5.6</v>
      </c>
      <c r="F13" s="12">
        <v>8.7</v>
      </c>
      <c r="G13" s="12">
        <v>6</v>
      </c>
      <c r="H13" s="12">
        <v>3</v>
      </c>
      <c r="I13" s="12">
        <v>2.3</v>
      </c>
      <c r="J13" s="12">
        <v>4.8</v>
      </c>
      <c r="K13" s="12">
        <v>6.2</v>
      </c>
      <c r="L13" s="12">
        <v>6.8</v>
      </c>
      <c r="M13" s="12">
        <v>9</v>
      </c>
      <c r="N13" s="12">
        <v>3.7</v>
      </c>
      <c r="O13" s="13">
        <f t="shared" si="1"/>
        <v>64</v>
      </c>
    </row>
    <row r="14" spans="1:15" ht="36.75" customHeight="1">
      <c r="A14" s="6"/>
      <c r="B14" s="14" t="s">
        <v>33</v>
      </c>
      <c r="C14" s="10">
        <f>C13*17300</f>
        <v>103800</v>
      </c>
      <c r="D14" s="10">
        <f aca="true" t="shared" si="5" ref="D14:N14">D13*17300</f>
        <v>32870</v>
      </c>
      <c r="E14" s="10">
        <f t="shared" si="5"/>
        <v>96880</v>
      </c>
      <c r="F14" s="10">
        <f t="shared" si="5"/>
        <v>150510</v>
      </c>
      <c r="G14" s="10">
        <f t="shared" si="5"/>
        <v>103800</v>
      </c>
      <c r="H14" s="10">
        <f t="shared" si="5"/>
        <v>51900</v>
      </c>
      <c r="I14" s="10">
        <f t="shared" si="5"/>
        <v>39790</v>
      </c>
      <c r="J14" s="10">
        <f t="shared" si="5"/>
        <v>83040</v>
      </c>
      <c r="K14" s="10">
        <f t="shared" si="5"/>
        <v>107260</v>
      </c>
      <c r="L14" s="10">
        <f t="shared" si="5"/>
        <v>117640</v>
      </c>
      <c r="M14" s="10">
        <f t="shared" si="5"/>
        <v>155700</v>
      </c>
      <c r="N14" s="10">
        <f t="shared" si="5"/>
        <v>64010</v>
      </c>
      <c r="O14" s="11">
        <f aca="true" t="shared" si="6" ref="O14:O27">SUM(C14:N14)</f>
        <v>1107200</v>
      </c>
    </row>
    <row r="15" spans="1:15" ht="74.25" customHeight="1">
      <c r="A15" s="6">
        <v>3</v>
      </c>
      <c r="B15" s="17" t="s">
        <v>6</v>
      </c>
      <c r="C15" s="8">
        <f>SUM(C17)</f>
        <v>11430</v>
      </c>
      <c r="D15" s="8">
        <f aca="true" t="shared" si="7" ref="D15:N15">SUM(D17)</f>
        <v>3580</v>
      </c>
      <c r="E15" s="8">
        <f t="shared" si="7"/>
        <v>11880</v>
      </c>
      <c r="F15" s="8">
        <f t="shared" si="7"/>
        <v>29260</v>
      </c>
      <c r="G15" s="8">
        <f t="shared" si="7"/>
        <v>14940</v>
      </c>
      <c r="H15" s="8">
        <f t="shared" si="7"/>
        <v>1130</v>
      </c>
      <c r="I15" s="8">
        <f t="shared" si="7"/>
        <v>0</v>
      </c>
      <c r="J15" s="8">
        <f t="shared" si="7"/>
        <v>15550</v>
      </c>
      <c r="K15" s="8">
        <f t="shared" si="7"/>
        <v>770</v>
      </c>
      <c r="L15" s="8">
        <f t="shared" si="7"/>
        <v>5380</v>
      </c>
      <c r="M15" s="8">
        <f t="shared" si="7"/>
        <v>29890</v>
      </c>
      <c r="N15" s="8">
        <f t="shared" si="7"/>
        <v>7290</v>
      </c>
      <c r="O15" s="8">
        <f t="shared" si="6"/>
        <v>131100</v>
      </c>
    </row>
    <row r="16" spans="1:15" ht="24" customHeight="1">
      <c r="A16" s="6"/>
      <c r="B16" s="9" t="s">
        <v>11</v>
      </c>
      <c r="C16" s="10">
        <v>1143</v>
      </c>
      <c r="D16" s="10">
        <v>358</v>
      </c>
      <c r="E16" s="10">
        <v>1188</v>
      </c>
      <c r="F16" s="10">
        <v>2926</v>
      </c>
      <c r="G16" s="10">
        <v>1494</v>
      </c>
      <c r="H16" s="10">
        <v>113</v>
      </c>
      <c r="I16" s="10">
        <v>0</v>
      </c>
      <c r="J16" s="10">
        <v>1555</v>
      </c>
      <c r="K16" s="10">
        <v>77</v>
      </c>
      <c r="L16" s="10">
        <v>538</v>
      </c>
      <c r="M16" s="10">
        <v>2989</v>
      </c>
      <c r="N16" s="10">
        <v>729</v>
      </c>
      <c r="O16" s="11">
        <f t="shared" si="6"/>
        <v>13110</v>
      </c>
    </row>
    <row r="17" spans="1:15" ht="29.25" customHeight="1">
      <c r="A17" s="6"/>
      <c r="B17" s="9" t="s">
        <v>12</v>
      </c>
      <c r="C17" s="10">
        <f>SUM(C16*10)</f>
        <v>11430</v>
      </c>
      <c r="D17" s="10">
        <f aca="true" t="shared" si="8" ref="D17:N17">SUM(D16*10)</f>
        <v>3580</v>
      </c>
      <c r="E17" s="10">
        <f t="shared" si="8"/>
        <v>11880</v>
      </c>
      <c r="F17" s="10">
        <f t="shared" si="8"/>
        <v>29260</v>
      </c>
      <c r="G17" s="10">
        <f t="shared" si="8"/>
        <v>14940</v>
      </c>
      <c r="H17" s="10">
        <f t="shared" si="8"/>
        <v>1130</v>
      </c>
      <c r="I17" s="10">
        <f t="shared" si="8"/>
        <v>0</v>
      </c>
      <c r="J17" s="10">
        <f t="shared" si="8"/>
        <v>15550</v>
      </c>
      <c r="K17" s="10">
        <f t="shared" si="8"/>
        <v>770</v>
      </c>
      <c r="L17" s="10">
        <f t="shared" si="8"/>
        <v>5380</v>
      </c>
      <c r="M17" s="10">
        <f t="shared" si="8"/>
        <v>29890</v>
      </c>
      <c r="N17" s="10">
        <f t="shared" si="8"/>
        <v>7290</v>
      </c>
      <c r="O17" s="11">
        <f t="shared" si="6"/>
        <v>131100</v>
      </c>
    </row>
    <row r="18" spans="1:15" ht="63" customHeight="1">
      <c r="A18" s="6">
        <v>4</v>
      </c>
      <c r="B18" s="17" t="s">
        <v>9</v>
      </c>
      <c r="C18" s="8">
        <f>SUM(C20)</f>
        <v>4570</v>
      </c>
      <c r="D18" s="8">
        <f aca="true" t="shared" si="9" ref="D18:N18">SUM(D20)</f>
        <v>1500</v>
      </c>
      <c r="E18" s="8">
        <f t="shared" si="9"/>
        <v>2160</v>
      </c>
      <c r="F18" s="8">
        <f t="shared" si="9"/>
        <v>1970</v>
      </c>
      <c r="G18" s="8">
        <f t="shared" si="9"/>
        <v>2990</v>
      </c>
      <c r="H18" s="8">
        <f t="shared" si="9"/>
        <v>1320</v>
      </c>
      <c r="I18" s="8">
        <f t="shared" si="9"/>
        <v>880</v>
      </c>
      <c r="J18" s="8">
        <f t="shared" si="9"/>
        <v>2410</v>
      </c>
      <c r="K18" s="8">
        <f t="shared" si="9"/>
        <v>2710</v>
      </c>
      <c r="L18" s="8">
        <f t="shared" si="9"/>
        <v>7740</v>
      </c>
      <c r="M18" s="8">
        <f t="shared" si="9"/>
        <v>5190</v>
      </c>
      <c r="N18" s="8">
        <f t="shared" si="9"/>
        <v>2810</v>
      </c>
      <c r="O18" s="8">
        <f t="shared" si="6"/>
        <v>36250</v>
      </c>
    </row>
    <row r="19" spans="1:15" ht="19.5" customHeight="1">
      <c r="A19" s="6"/>
      <c r="B19" s="9" t="s">
        <v>3</v>
      </c>
      <c r="C19" s="10">
        <v>457</v>
      </c>
      <c r="D19" s="10">
        <v>150</v>
      </c>
      <c r="E19" s="10">
        <v>216</v>
      </c>
      <c r="F19" s="10">
        <v>197</v>
      </c>
      <c r="G19" s="10">
        <v>299</v>
      </c>
      <c r="H19" s="10">
        <v>132</v>
      </c>
      <c r="I19" s="10">
        <v>88</v>
      </c>
      <c r="J19" s="10">
        <v>241</v>
      </c>
      <c r="K19" s="10">
        <v>271</v>
      </c>
      <c r="L19" s="10">
        <v>774</v>
      </c>
      <c r="M19" s="10">
        <v>519</v>
      </c>
      <c r="N19" s="10">
        <v>281</v>
      </c>
      <c r="O19" s="11">
        <f t="shared" si="6"/>
        <v>3625</v>
      </c>
    </row>
    <row r="20" spans="1:15" ht="16.5" customHeight="1">
      <c r="A20" s="6"/>
      <c r="B20" s="9" t="s">
        <v>16</v>
      </c>
      <c r="C20" s="10">
        <f>SUM(C19*10)</f>
        <v>4570</v>
      </c>
      <c r="D20" s="10">
        <f aca="true" t="shared" si="10" ref="D20:N20">SUM(D19*10)</f>
        <v>1500</v>
      </c>
      <c r="E20" s="10">
        <f t="shared" si="10"/>
        <v>2160</v>
      </c>
      <c r="F20" s="10">
        <f t="shared" si="10"/>
        <v>1970</v>
      </c>
      <c r="G20" s="10">
        <f t="shared" si="10"/>
        <v>2990</v>
      </c>
      <c r="H20" s="10">
        <f t="shared" si="10"/>
        <v>1320</v>
      </c>
      <c r="I20" s="10">
        <f t="shared" si="10"/>
        <v>880</v>
      </c>
      <c r="J20" s="10">
        <f t="shared" si="10"/>
        <v>2410</v>
      </c>
      <c r="K20" s="10">
        <f t="shared" si="10"/>
        <v>2710</v>
      </c>
      <c r="L20" s="10">
        <f t="shared" si="10"/>
        <v>7740</v>
      </c>
      <c r="M20" s="10">
        <f t="shared" si="10"/>
        <v>5190</v>
      </c>
      <c r="N20" s="10">
        <f t="shared" si="10"/>
        <v>2810</v>
      </c>
      <c r="O20" s="11">
        <f t="shared" si="6"/>
        <v>36250</v>
      </c>
    </row>
    <row r="21" spans="1:15" ht="18" customHeight="1">
      <c r="A21" s="6">
        <v>5</v>
      </c>
      <c r="B21" s="17" t="s">
        <v>8</v>
      </c>
      <c r="C21" s="8">
        <f>SUM(C23)</f>
        <v>18280</v>
      </c>
      <c r="D21" s="8">
        <f aca="true" t="shared" si="11" ref="D21:N21">SUM(D23)</f>
        <v>6000</v>
      </c>
      <c r="E21" s="8">
        <f t="shared" si="11"/>
        <v>8640</v>
      </c>
      <c r="F21" s="8">
        <f t="shared" si="11"/>
        <v>7880</v>
      </c>
      <c r="G21" s="8">
        <f t="shared" si="11"/>
        <v>11960</v>
      </c>
      <c r="H21" s="8">
        <f t="shared" si="11"/>
        <v>5280</v>
      </c>
      <c r="I21" s="8">
        <f t="shared" si="11"/>
        <v>3520</v>
      </c>
      <c r="J21" s="8">
        <f t="shared" si="11"/>
        <v>9640</v>
      </c>
      <c r="K21" s="8">
        <f t="shared" si="11"/>
        <v>10840</v>
      </c>
      <c r="L21" s="8">
        <f t="shared" si="11"/>
        <v>30960</v>
      </c>
      <c r="M21" s="8">
        <f t="shared" si="11"/>
        <v>20760</v>
      </c>
      <c r="N21" s="8">
        <f t="shared" si="11"/>
        <v>11240</v>
      </c>
      <c r="O21" s="8">
        <f t="shared" si="6"/>
        <v>145000</v>
      </c>
    </row>
    <row r="22" spans="1:15" ht="22.5" customHeight="1">
      <c r="A22" s="6"/>
      <c r="B22" s="9" t="s">
        <v>3</v>
      </c>
      <c r="C22" s="10">
        <v>457</v>
      </c>
      <c r="D22" s="10">
        <v>150</v>
      </c>
      <c r="E22" s="10">
        <v>216</v>
      </c>
      <c r="F22" s="10">
        <v>197</v>
      </c>
      <c r="G22" s="10">
        <v>299</v>
      </c>
      <c r="H22" s="10">
        <v>132</v>
      </c>
      <c r="I22" s="10">
        <v>88</v>
      </c>
      <c r="J22" s="10">
        <v>241</v>
      </c>
      <c r="K22" s="10">
        <v>271</v>
      </c>
      <c r="L22" s="10">
        <v>774</v>
      </c>
      <c r="M22" s="10">
        <v>519</v>
      </c>
      <c r="N22" s="10">
        <v>281</v>
      </c>
      <c r="O22" s="11">
        <f>SUM(C22:N22)</f>
        <v>3625</v>
      </c>
    </row>
    <row r="23" spans="1:15" ht="22.5" customHeight="1">
      <c r="A23" s="6"/>
      <c r="B23" s="9" t="s">
        <v>32</v>
      </c>
      <c r="C23" s="10">
        <f>C22*40</f>
        <v>18280</v>
      </c>
      <c r="D23" s="10">
        <f aca="true" t="shared" si="12" ref="D23:N23">D22*40</f>
        <v>6000</v>
      </c>
      <c r="E23" s="10">
        <f t="shared" si="12"/>
        <v>8640</v>
      </c>
      <c r="F23" s="10">
        <f t="shared" si="12"/>
        <v>7880</v>
      </c>
      <c r="G23" s="10">
        <f t="shared" si="12"/>
        <v>11960</v>
      </c>
      <c r="H23" s="10">
        <f t="shared" si="12"/>
        <v>5280</v>
      </c>
      <c r="I23" s="10">
        <f t="shared" si="12"/>
        <v>3520</v>
      </c>
      <c r="J23" s="10">
        <f t="shared" si="12"/>
        <v>9640</v>
      </c>
      <c r="K23" s="10">
        <f t="shared" si="12"/>
        <v>10840</v>
      </c>
      <c r="L23" s="10">
        <f t="shared" si="12"/>
        <v>30960</v>
      </c>
      <c r="M23" s="10">
        <f t="shared" si="12"/>
        <v>20760</v>
      </c>
      <c r="N23" s="10">
        <f t="shared" si="12"/>
        <v>11240</v>
      </c>
      <c r="O23" s="11">
        <f>SUM(C23:N23)</f>
        <v>145000</v>
      </c>
    </row>
    <row r="24" spans="1:15" ht="21" customHeight="1">
      <c r="A24" s="6">
        <v>6</v>
      </c>
      <c r="B24" s="17" t="s">
        <v>10</v>
      </c>
      <c r="C24" s="8">
        <f>SUM(C26)</f>
        <v>4570</v>
      </c>
      <c r="D24" s="8">
        <f aca="true" t="shared" si="13" ref="D24:N24">SUM(D26)</f>
        <v>1500</v>
      </c>
      <c r="E24" s="8">
        <f t="shared" si="13"/>
        <v>2160</v>
      </c>
      <c r="F24" s="8">
        <f t="shared" si="13"/>
        <v>1970</v>
      </c>
      <c r="G24" s="8">
        <f t="shared" si="13"/>
        <v>2990</v>
      </c>
      <c r="H24" s="8">
        <f t="shared" si="13"/>
        <v>1320</v>
      </c>
      <c r="I24" s="8">
        <f t="shared" si="13"/>
        <v>880</v>
      </c>
      <c r="J24" s="8">
        <f t="shared" si="13"/>
        <v>2410</v>
      </c>
      <c r="K24" s="8">
        <f t="shared" si="13"/>
        <v>2710</v>
      </c>
      <c r="L24" s="8">
        <f t="shared" si="13"/>
        <v>7740</v>
      </c>
      <c r="M24" s="8">
        <f t="shared" si="13"/>
        <v>5190</v>
      </c>
      <c r="N24" s="8">
        <f t="shared" si="13"/>
        <v>2810</v>
      </c>
      <c r="O24" s="8">
        <f t="shared" si="6"/>
        <v>36250</v>
      </c>
    </row>
    <row r="25" spans="1:15" ht="16.5">
      <c r="A25" s="6"/>
      <c r="B25" s="9" t="s">
        <v>3</v>
      </c>
      <c r="C25" s="10">
        <v>457</v>
      </c>
      <c r="D25" s="10">
        <v>150</v>
      </c>
      <c r="E25" s="10">
        <v>216</v>
      </c>
      <c r="F25" s="10">
        <v>197</v>
      </c>
      <c r="G25" s="10">
        <v>299</v>
      </c>
      <c r="H25" s="10">
        <v>132</v>
      </c>
      <c r="I25" s="10">
        <v>88</v>
      </c>
      <c r="J25" s="10">
        <v>241</v>
      </c>
      <c r="K25" s="10">
        <v>271</v>
      </c>
      <c r="L25" s="10">
        <v>774</v>
      </c>
      <c r="M25" s="10">
        <v>519</v>
      </c>
      <c r="N25" s="10">
        <v>281</v>
      </c>
      <c r="O25" s="11">
        <f>SUM(C25:N25)</f>
        <v>3625</v>
      </c>
    </row>
    <row r="26" spans="1:15" ht="16.5">
      <c r="A26" s="6"/>
      <c r="B26" s="9" t="s">
        <v>16</v>
      </c>
      <c r="C26" s="10">
        <f>C25*10</f>
        <v>4570</v>
      </c>
      <c r="D26" s="10">
        <f aca="true" t="shared" si="14" ref="D26:N26">D25*10</f>
        <v>1500</v>
      </c>
      <c r="E26" s="10">
        <f t="shared" si="14"/>
        <v>2160</v>
      </c>
      <c r="F26" s="10">
        <f t="shared" si="14"/>
        <v>1970</v>
      </c>
      <c r="G26" s="10">
        <f t="shared" si="14"/>
        <v>2990</v>
      </c>
      <c r="H26" s="10">
        <f t="shared" si="14"/>
        <v>1320</v>
      </c>
      <c r="I26" s="10">
        <f t="shared" si="14"/>
        <v>880</v>
      </c>
      <c r="J26" s="10">
        <f t="shared" si="14"/>
        <v>2410</v>
      </c>
      <c r="K26" s="10">
        <f t="shared" si="14"/>
        <v>2710</v>
      </c>
      <c r="L26" s="10">
        <f t="shared" si="14"/>
        <v>7740</v>
      </c>
      <c r="M26" s="10">
        <f t="shared" si="14"/>
        <v>5190</v>
      </c>
      <c r="N26" s="10">
        <f t="shared" si="14"/>
        <v>2810</v>
      </c>
      <c r="O26" s="11">
        <f>SUM(C26:N26)</f>
        <v>36250</v>
      </c>
    </row>
    <row r="27" spans="1:15" ht="59.25" customHeight="1">
      <c r="A27" s="6">
        <v>7</v>
      </c>
      <c r="B27" s="17" t="s">
        <v>15</v>
      </c>
      <c r="C27" s="8">
        <f>SUM(C29)</f>
        <v>4570</v>
      </c>
      <c r="D27" s="8">
        <f aca="true" t="shared" si="15" ref="D27:N27">SUM(D29)</f>
        <v>1500</v>
      </c>
      <c r="E27" s="8">
        <f t="shared" si="15"/>
        <v>2160</v>
      </c>
      <c r="F27" s="8">
        <f t="shared" si="15"/>
        <v>1970</v>
      </c>
      <c r="G27" s="8">
        <f t="shared" si="15"/>
        <v>2990</v>
      </c>
      <c r="H27" s="8">
        <f t="shared" si="15"/>
        <v>1320</v>
      </c>
      <c r="I27" s="8">
        <f t="shared" si="15"/>
        <v>880</v>
      </c>
      <c r="J27" s="8">
        <f t="shared" si="15"/>
        <v>2410</v>
      </c>
      <c r="K27" s="8">
        <f t="shared" si="15"/>
        <v>2710</v>
      </c>
      <c r="L27" s="8">
        <f t="shared" si="15"/>
        <v>7740</v>
      </c>
      <c r="M27" s="8">
        <f t="shared" si="15"/>
        <v>5190</v>
      </c>
      <c r="N27" s="8">
        <f t="shared" si="15"/>
        <v>2810</v>
      </c>
      <c r="O27" s="8">
        <f t="shared" si="6"/>
        <v>36250</v>
      </c>
    </row>
    <row r="28" spans="1:15" ht="21" customHeight="1">
      <c r="A28" s="6"/>
      <c r="B28" s="9" t="s">
        <v>3</v>
      </c>
      <c r="C28" s="10">
        <v>457</v>
      </c>
      <c r="D28" s="10">
        <v>150</v>
      </c>
      <c r="E28" s="10">
        <v>216</v>
      </c>
      <c r="F28" s="10">
        <v>197</v>
      </c>
      <c r="G28" s="10">
        <v>299</v>
      </c>
      <c r="H28" s="10">
        <v>132</v>
      </c>
      <c r="I28" s="10">
        <v>88</v>
      </c>
      <c r="J28" s="10">
        <v>241</v>
      </c>
      <c r="K28" s="10">
        <v>271</v>
      </c>
      <c r="L28" s="10">
        <v>774</v>
      </c>
      <c r="M28" s="10">
        <v>519</v>
      </c>
      <c r="N28" s="10">
        <v>281</v>
      </c>
      <c r="O28" s="11">
        <f>SUM(C28:N28)</f>
        <v>3625</v>
      </c>
    </row>
    <row r="29" spans="1:15" ht="24.75" customHeight="1">
      <c r="A29" s="6"/>
      <c r="B29" s="9" t="s">
        <v>16</v>
      </c>
      <c r="C29" s="10">
        <f>C28*10</f>
        <v>4570</v>
      </c>
      <c r="D29" s="10">
        <f aca="true" t="shared" si="16" ref="D29:N29">D28*10</f>
        <v>1500</v>
      </c>
      <c r="E29" s="10">
        <f t="shared" si="16"/>
        <v>2160</v>
      </c>
      <c r="F29" s="10">
        <f t="shared" si="16"/>
        <v>1970</v>
      </c>
      <c r="G29" s="10">
        <f t="shared" si="16"/>
        <v>2990</v>
      </c>
      <c r="H29" s="10">
        <f t="shared" si="16"/>
        <v>1320</v>
      </c>
      <c r="I29" s="10">
        <f t="shared" si="16"/>
        <v>880</v>
      </c>
      <c r="J29" s="10">
        <f t="shared" si="16"/>
        <v>2410</v>
      </c>
      <c r="K29" s="10">
        <f t="shared" si="16"/>
        <v>2710</v>
      </c>
      <c r="L29" s="10">
        <f t="shared" si="16"/>
        <v>7740</v>
      </c>
      <c r="M29" s="10">
        <f t="shared" si="16"/>
        <v>5190</v>
      </c>
      <c r="N29" s="10">
        <f t="shared" si="16"/>
        <v>2810</v>
      </c>
      <c r="O29" s="11">
        <f>SUM(C29:N29)</f>
        <v>36250</v>
      </c>
    </row>
    <row r="30" spans="1:15" ht="60">
      <c r="A30" s="6">
        <v>8</v>
      </c>
      <c r="B30" s="17" t="s">
        <v>14</v>
      </c>
      <c r="C30" s="8">
        <f>SUM(C32)</f>
        <v>4570</v>
      </c>
      <c r="D30" s="8">
        <f aca="true" t="shared" si="17" ref="D30:N30">SUM(D32)</f>
        <v>1500</v>
      </c>
      <c r="E30" s="8">
        <f t="shared" si="17"/>
        <v>2160</v>
      </c>
      <c r="F30" s="8">
        <f t="shared" si="17"/>
        <v>1970</v>
      </c>
      <c r="G30" s="8">
        <f t="shared" si="17"/>
        <v>2990</v>
      </c>
      <c r="H30" s="8">
        <f t="shared" si="17"/>
        <v>1320</v>
      </c>
      <c r="I30" s="8">
        <f t="shared" si="17"/>
        <v>880</v>
      </c>
      <c r="J30" s="8">
        <f t="shared" si="17"/>
        <v>2410</v>
      </c>
      <c r="K30" s="8">
        <f t="shared" si="17"/>
        <v>2710</v>
      </c>
      <c r="L30" s="8">
        <f t="shared" si="17"/>
        <v>7740</v>
      </c>
      <c r="M30" s="8">
        <f t="shared" si="17"/>
        <v>5190</v>
      </c>
      <c r="N30" s="8">
        <f t="shared" si="17"/>
        <v>2810</v>
      </c>
      <c r="O30" s="8">
        <f>SUM(C30:N30)</f>
        <v>36250</v>
      </c>
    </row>
    <row r="31" spans="1:15" ht="21" customHeight="1">
      <c r="A31" s="6"/>
      <c r="B31" s="9" t="s">
        <v>3</v>
      </c>
      <c r="C31" s="10">
        <v>457</v>
      </c>
      <c r="D31" s="10">
        <v>150</v>
      </c>
      <c r="E31" s="10">
        <v>216</v>
      </c>
      <c r="F31" s="10">
        <v>197</v>
      </c>
      <c r="G31" s="10">
        <v>299</v>
      </c>
      <c r="H31" s="10">
        <v>132</v>
      </c>
      <c r="I31" s="10">
        <v>88</v>
      </c>
      <c r="J31" s="10">
        <v>241</v>
      </c>
      <c r="K31" s="10">
        <v>271</v>
      </c>
      <c r="L31" s="10">
        <v>774</v>
      </c>
      <c r="M31" s="10">
        <v>519</v>
      </c>
      <c r="N31" s="10">
        <v>281</v>
      </c>
      <c r="O31" s="11">
        <f>SUM(C31:N31)</f>
        <v>3625</v>
      </c>
    </row>
    <row r="32" spans="1:15" ht="21" customHeight="1">
      <c r="A32" s="6"/>
      <c r="B32" s="9" t="s">
        <v>16</v>
      </c>
      <c r="C32" s="10">
        <f aca="true" t="shared" si="18" ref="C32:N32">C31*10</f>
        <v>4570</v>
      </c>
      <c r="D32" s="10">
        <f t="shared" si="18"/>
        <v>1500</v>
      </c>
      <c r="E32" s="10">
        <f t="shared" si="18"/>
        <v>2160</v>
      </c>
      <c r="F32" s="10">
        <f t="shared" si="18"/>
        <v>1970</v>
      </c>
      <c r="G32" s="10">
        <f t="shared" si="18"/>
        <v>2990</v>
      </c>
      <c r="H32" s="10">
        <f t="shared" si="18"/>
        <v>1320</v>
      </c>
      <c r="I32" s="10">
        <f t="shared" si="18"/>
        <v>880</v>
      </c>
      <c r="J32" s="10">
        <f t="shared" si="18"/>
        <v>2410</v>
      </c>
      <c r="K32" s="10">
        <f t="shared" si="18"/>
        <v>2710</v>
      </c>
      <c r="L32" s="10">
        <f t="shared" si="18"/>
        <v>7740</v>
      </c>
      <c r="M32" s="10">
        <f t="shared" si="18"/>
        <v>5190</v>
      </c>
      <c r="N32" s="10">
        <f t="shared" si="18"/>
        <v>2810</v>
      </c>
      <c r="O32" s="11">
        <f>SUM(C32:N32)</f>
        <v>36250</v>
      </c>
    </row>
    <row r="33" spans="1:15" ht="26.25" customHeight="1">
      <c r="A33" s="15"/>
      <c r="B33" s="7" t="s">
        <v>1</v>
      </c>
      <c r="C33" s="16">
        <f>SUM(C7+C12+C15+C18+C21+C24+C27+C30)</f>
        <v>231280</v>
      </c>
      <c r="D33" s="16">
        <f aca="true" t="shared" si="19" ref="D33:N33">SUM(D7+D12+D15+D18+D21+D24+D27+D30)</f>
        <v>106140</v>
      </c>
      <c r="E33" s="16">
        <f t="shared" si="19"/>
        <v>259310</v>
      </c>
      <c r="F33" s="16">
        <f t="shared" si="19"/>
        <v>366070</v>
      </c>
      <c r="G33" s="16">
        <f t="shared" si="19"/>
        <v>164380</v>
      </c>
      <c r="H33" s="16">
        <f t="shared" si="19"/>
        <v>83640</v>
      </c>
      <c r="I33" s="16">
        <f t="shared" si="19"/>
        <v>66440</v>
      </c>
      <c r="J33" s="16">
        <f t="shared" si="19"/>
        <v>213930</v>
      </c>
      <c r="K33" s="16">
        <f t="shared" si="19"/>
        <v>300990</v>
      </c>
      <c r="L33" s="16">
        <f t="shared" si="19"/>
        <v>604740</v>
      </c>
      <c r="M33" s="16">
        <f t="shared" si="19"/>
        <v>251030</v>
      </c>
      <c r="N33" s="16">
        <f t="shared" si="19"/>
        <v>115320</v>
      </c>
      <c r="O33" s="16">
        <f>SUM(O7+O12+O15+O18+O21+O24+O27+O30)</f>
        <v>2763270</v>
      </c>
    </row>
    <row r="34" ht="12.75">
      <c r="D34" s="1"/>
    </row>
  </sheetData>
  <sheetProtection/>
  <mergeCells count="16">
    <mergeCell ref="M4:M6"/>
    <mergeCell ref="I4:I6"/>
    <mergeCell ref="A3:B3"/>
    <mergeCell ref="C4:C6"/>
    <mergeCell ref="K4:K6"/>
    <mergeCell ref="L4:L6"/>
    <mergeCell ref="O4:O6"/>
    <mergeCell ref="B4:B6"/>
    <mergeCell ref="A4:A6"/>
    <mergeCell ref="N4:N6"/>
    <mergeCell ref="D4:D6"/>
    <mergeCell ref="E4:E6"/>
    <mergeCell ref="F4:F6"/>
    <mergeCell ref="G4:G6"/>
    <mergeCell ref="H4:H6"/>
    <mergeCell ref="J4:J6"/>
  </mergeCells>
  <printOptions/>
  <pageMargins left="0.15748031496062992" right="0.15748031496062992" top="0.3937007874015748" bottom="0.3937007874015748" header="0.5118110236220472" footer="0.5118110236220472"/>
  <pageSetup fitToHeight="0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Личутина О. В.</cp:lastModifiedBy>
  <cp:lastPrinted>2015-11-12T09:20:32Z</cp:lastPrinted>
  <dcterms:created xsi:type="dcterms:W3CDTF">1999-06-18T11:48:52Z</dcterms:created>
  <dcterms:modified xsi:type="dcterms:W3CDTF">2015-12-02T12:15:01Z</dcterms:modified>
  <cp:category/>
  <cp:version/>
  <cp:contentType/>
  <cp:contentStatus/>
</cp:coreProperties>
</file>