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0"/>
  </bookViews>
  <sheets>
    <sheet name="инвестиции" sheetId="1" r:id="rId1"/>
  </sheets>
  <definedNames>
    <definedName name="_xlnm.Print_Titles" localSheetId="0">'инвестиции'!$10:$11</definedName>
    <definedName name="_xlnm.Print_Area" localSheetId="0">'инвестиции'!$A$1:$F$63</definedName>
  </definedNames>
  <calcPr fullCalcOnLoad="1"/>
</workbook>
</file>

<file path=xl/sharedStrings.xml><?xml version="1.0" encoding="utf-8"?>
<sst xmlns="http://schemas.openxmlformats.org/spreadsheetml/2006/main" count="105" uniqueCount="45">
  <si>
    <t>Раз-дел</t>
  </si>
  <si>
    <t>Под-раз-дел</t>
  </si>
  <si>
    <t>ВСЕГО</t>
  </si>
  <si>
    <t>к решению Собрания депутатов</t>
  </si>
  <si>
    <t>МО "Мезенский муниципальный район"</t>
  </si>
  <si>
    <t>Наименование объекта</t>
  </si>
  <si>
    <t>05</t>
  </si>
  <si>
    <t>02</t>
  </si>
  <si>
    <t>Жилищно-коммунальное хозяйство</t>
  </si>
  <si>
    <t>Образование</t>
  </si>
  <si>
    <t>07</t>
  </si>
  <si>
    <t>Общее образование</t>
  </si>
  <si>
    <t xml:space="preserve">Строительство школы на 90 учащихся в с. Долгощелье Мезенского района </t>
  </si>
  <si>
    <t>местный бюджет</t>
  </si>
  <si>
    <t>Утверждено</t>
  </si>
  <si>
    <t>областной бюджет</t>
  </si>
  <si>
    <t>в том числе:</t>
  </si>
  <si>
    <t>(рублей)</t>
  </si>
  <si>
    <t xml:space="preserve">Коммунальное хозяйство </t>
  </si>
  <si>
    <t>Разработка проектно-сметной документации на строительство объекта капитального строительства "Локально-очистная станция по переработке жидких бытовых отходов в г. Мезень Архангельской области" (местный бюджет)</t>
  </si>
  <si>
    <t>Оплата услуг по авторскому надзору за строительством объекта "Школа на 90 учащихся в с. Долгощелье Мезенского района " (местный бюджет)</t>
  </si>
  <si>
    <t>Другие вопросы в области жилищно-коммунального хозяйства</t>
  </si>
  <si>
    <t>Социальная политика</t>
  </si>
  <si>
    <t>10</t>
  </si>
  <si>
    <t>Охрана семьи и детства</t>
  </si>
  <si>
    <t>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</si>
  <si>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</si>
  <si>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Дошкольное образование</t>
  </si>
  <si>
    <t>01</t>
  </si>
  <si>
    <t xml:space="preserve">Строительство детского сада на 220 мест в г. Мезень </t>
  </si>
  <si>
    <t>федеральный бюджет</t>
  </si>
  <si>
    <t xml:space="preserve">Жилищное хозяйство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</si>
  <si>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</si>
  <si>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Фонд содействия реформированию жилищно-коммунального хозяйства</t>
  </si>
  <si>
    <t>Строительство детского сада на 120 мест в п. Каменка</t>
  </si>
  <si>
    <t>Выполнение работ по первому пусковому комплексу: проведение оценки запасов питьевых подземных вод для обеспечения хозяйственно-питьевого водоснабжения, сопровождение оформления лицензий на право пользования недрами для основной и резервной скважин, проектирование новых (резервных) скважин в г. Мезень и п. Каменка</t>
  </si>
  <si>
    <t>Разработка проектно-сметной документации для строительства и реконструкции (модернизации) объектов питьевого водоснабжения в                г. Мезень</t>
  </si>
  <si>
    <t>Разработка проектно-сметной документации для строительства и реконструкции (модернизации) объектов питьевого водоснабжения в             п. Каменка</t>
  </si>
  <si>
    <t>Приложение № 7</t>
  </si>
  <si>
    <t xml:space="preserve">Отчет по разделам и подразделам классификации расходов </t>
  </si>
  <si>
    <t xml:space="preserve">бюджета муниципального района на осуществление бюджетных инвестиций    </t>
  </si>
  <si>
    <t>в объекты муниципальной собственности на 2021 год</t>
  </si>
  <si>
    <t>Исполнено</t>
  </si>
  <si>
    <t>Процент исполнения</t>
  </si>
  <si>
    <t xml:space="preserve">от 24 марта 2022 года №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</si>
</sst>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_р_._-;\-* #,##0.0_р_._-;_-* &quot;-&quot;?_р_._-;_-@_-"/>
    <numFmt numFmtId="183" formatCode="_-* #,##0_р_._-;\-* #,##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#,##0.0"/>
    <numFmt numFmtId="188" formatCode="_-* #,##0.0_р_._-;\-* #,##0.0_р_._-;_-* &quot;-&quot;??_р_._-;_-@_-"/>
    <numFmt numFmtId="189" formatCode="_-* #,##0.00_р_._-;\-* #,##0.00_р_._-;_-* &quot;-&quot;?_р_._-;_-@_-"/>
    <numFmt numFmtId="190" formatCode="_-* #,##0.000_р_._-;\-* #,##0.000_р_._-;_-* &quot;-&quot;?_р_._-;_-@_-"/>
    <numFmt numFmtId="191" formatCode="0.0"/>
    <numFmt numFmtId="192" formatCode="_-* #,##0.0000_р_._-;\-* #,##0.0000_р_._-;_-* &quot;-&quot;?_р_._-;_-@_-"/>
    <numFmt numFmtId="193" formatCode="#,##0.00_ ;[Red]\-#,##0.00\ "/>
    <numFmt numFmtId="194" formatCode="#,##0.0_ ;[Red]\-#,##0.0\ "/>
    <numFmt numFmtId="195" formatCode="#,##0_ ;[Red]\-#,##0\ "/>
    <numFmt numFmtId="196" formatCode="_-* #,##0.000_р_._-;\-* #,##0.000_р_._-;_-* &quot;-&quot;??_р_._-;_-@_-"/>
    <numFmt numFmtId="197" formatCode="_-* #,##0.0000_р_._-;\-* #,##0.0000_р_._-;_-* &quot;-&quot;??_р_._-;_-@_-"/>
    <numFmt numFmtId="198" formatCode="#,##0.000_ ;[Red]\-#,##0.000\ "/>
    <numFmt numFmtId="199" formatCode="_-* #,##0_р_._-;\-* #,##0_р_._-;_-* &quot;-&quot;??_р_._-;_-@_-"/>
    <numFmt numFmtId="200" formatCode="_-* #,##0.00000_р_._-;\-* #,##0.00000_р_._-;_-* &quot;-&quot;??_р_._-;_-@_-"/>
    <numFmt numFmtId="201" formatCode="[$€-2]\ ###,000_);[Red]\([$€-2]\ ###,000\)"/>
    <numFmt numFmtId="202" formatCode="#,##0.000"/>
    <numFmt numFmtId="203" formatCode="#,##0.0000"/>
    <numFmt numFmtId="204" formatCode="0.000"/>
    <numFmt numFmtId="205" formatCode="0.0000"/>
    <numFmt numFmtId="206" formatCode="#,##0.00000"/>
    <numFmt numFmtId="207" formatCode="#,##0.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4" fontId="8" fillId="0" borderId="12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justify" wrapText="1"/>
    </xf>
    <xf numFmtId="49" fontId="5" fillId="0" borderId="1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justify" wrapTex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/>
    </xf>
    <xf numFmtId="0" fontId="3" fillId="0" borderId="15" xfId="0" applyFont="1" applyFill="1" applyBorder="1" applyAlignment="1">
      <alignment horizontal="justify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wrapText="1"/>
    </xf>
    <xf numFmtId="0" fontId="11" fillId="0" borderId="15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3" fillId="0" borderId="19" xfId="0" applyFont="1" applyFill="1" applyBorder="1" applyAlignment="1">
      <alignment horizontal="justify" wrapText="1"/>
    </xf>
    <xf numFmtId="49" fontId="0" fillId="0" borderId="17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49" fontId="0" fillId="0" borderId="2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" fontId="7" fillId="0" borderId="27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left"/>
    </xf>
    <xf numFmtId="49" fontId="11" fillId="0" borderId="17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7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justify" wrapText="1"/>
    </xf>
    <xf numFmtId="0" fontId="3" fillId="0" borderId="27" xfId="0" applyFont="1" applyFill="1" applyBorder="1" applyAlignment="1">
      <alignment horizontal="justify" wrapText="1"/>
    </xf>
    <xf numFmtId="0" fontId="3" fillId="0" borderId="31" xfId="0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left" wrapText="1" indent="1"/>
    </xf>
    <xf numFmtId="0" fontId="3" fillId="0" borderId="31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 horizontal="left" wrapText="1"/>
    </xf>
    <xf numFmtId="4" fontId="0" fillId="0" borderId="15" xfId="0" applyNumberForma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3" fontId="0" fillId="0" borderId="22" xfId="0" applyNumberForma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view="pageBreakPreview" zoomScale="80" zoomScaleSheetLayoutView="80" zoomScalePageLayoutView="0" workbookViewId="0" topLeftCell="A1">
      <selection activeCell="E5" sqref="E5"/>
    </sheetView>
  </sheetViews>
  <sheetFormatPr defaultColWidth="9.00390625" defaultRowHeight="12.75"/>
  <cols>
    <col min="1" max="1" width="68.25390625" style="2" customWidth="1"/>
    <col min="2" max="2" width="5.125" style="2" customWidth="1"/>
    <col min="3" max="3" width="5.25390625" style="2" customWidth="1"/>
    <col min="4" max="4" width="17.375" style="7" customWidth="1"/>
    <col min="5" max="5" width="17.375" style="0" customWidth="1"/>
    <col min="6" max="6" width="11.00390625" style="0" customWidth="1"/>
  </cols>
  <sheetData>
    <row r="1" spans="4:6" ht="12.75">
      <c r="D1" s="29"/>
      <c r="E1" s="82"/>
      <c r="F1" s="82" t="s">
        <v>38</v>
      </c>
    </row>
    <row r="2" spans="4:6" ht="12.75">
      <c r="D2" s="30"/>
      <c r="E2" s="83"/>
      <c r="F2" s="83" t="s">
        <v>3</v>
      </c>
    </row>
    <row r="3" spans="4:6" ht="12.75">
      <c r="D3" s="30"/>
      <c r="E3" s="83"/>
      <c r="F3" s="84" t="s">
        <v>4</v>
      </c>
    </row>
    <row r="4" spans="4:6" ht="12.75">
      <c r="D4" s="29"/>
      <c r="E4" s="94" t="s">
        <v>44</v>
      </c>
      <c r="F4" s="94"/>
    </row>
    <row r="5" ht="12.75">
      <c r="D5" s="29"/>
    </row>
    <row r="6" spans="1:6" ht="15.75">
      <c r="A6" s="91" t="s">
        <v>39</v>
      </c>
      <c r="B6" s="92"/>
      <c r="C6" s="92"/>
      <c r="D6" s="92"/>
      <c r="E6" s="93"/>
      <c r="F6" s="93"/>
    </row>
    <row r="7" spans="1:6" ht="18.75" customHeight="1">
      <c r="A7" s="91" t="s">
        <v>40</v>
      </c>
      <c r="B7" s="92"/>
      <c r="C7" s="92"/>
      <c r="D7" s="92"/>
      <c r="E7" s="93"/>
      <c r="F7" s="93"/>
    </row>
    <row r="8" spans="1:6" ht="17.25" customHeight="1">
      <c r="A8" s="91" t="s">
        <v>41</v>
      </c>
      <c r="B8" s="92"/>
      <c r="C8" s="92"/>
      <c r="D8" s="92"/>
      <c r="E8" s="93"/>
      <c r="F8" s="93"/>
    </row>
    <row r="9" ht="12.75">
      <c r="F9" s="9" t="s">
        <v>17</v>
      </c>
    </row>
    <row r="10" spans="1:6" ht="53.25" customHeight="1">
      <c r="A10" s="35" t="s">
        <v>5</v>
      </c>
      <c r="B10" s="32" t="s">
        <v>0</v>
      </c>
      <c r="C10" s="33" t="s">
        <v>1</v>
      </c>
      <c r="D10" s="34" t="s">
        <v>14</v>
      </c>
      <c r="E10" s="34" t="s">
        <v>42</v>
      </c>
      <c r="F10" s="85" t="s">
        <v>43</v>
      </c>
    </row>
    <row r="11" spans="1:6" ht="12.75">
      <c r="A11" s="27">
        <v>1</v>
      </c>
      <c r="B11" s="1">
        <v>2</v>
      </c>
      <c r="C11" s="3">
        <v>3</v>
      </c>
      <c r="D11" s="8">
        <v>4</v>
      </c>
      <c r="E11" s="8">
        <v>5</v>
      </c>
      <c r="F11" s="8">
        <v>6</v>
      </c>
    </row>
    <row r="12" spans="1:6" ht="15.75">
      <c r="A12" s="45" t="s">
        <v>8</v>
      </c>
      <c r="B12" s="46" t="s">
        <v>6</v>
      </c>
      <c r="C12" s="47"/>
      <c r="D12" s="48">
        <f>+D18+D22+D13</f>
        <v>18916227.41</v>
      </c>
      <c r="E12" s="48">
        <f>+E18+E22+E13</f>
        <v>10393227.41</v>
      </c>
      <c r="F12" s="86">
        <f>E12/D12*100</f>
        <v>54.94344715112515</v>
      </c>
    </row>
    <row r="13" spans="1:6" ht="12.75">
      <c r="A13" s="49" t="s">
        <v>31</v>
      </c>
      <c r="B13" s="50" t="s">
        <v>6</v>
      </c>
      <c r="C13" s="51" t="s">
        <v>28</v>
      </c>
      <c r="D13" s="52">
        <f>D14+D15</f>
        <v>6993000</v>
      </c>
      <c r="E13" s="52">
        <f>E14+E15</f>
        <v>0</v>
      </c>
      <c r="F13" s="53">
        <f>E13/D13*100</f>
        <v>0</v>
      </c>
    </row>
    <row r="14" spans="1:6" ht="51">
      <c r="A14" s="76" t="s">
        <v>32</v>
      </c>
      <c r="B14" s="54" t="s">
        <v>6</v>
      </c>
      <c r="C14" s="55" t="s">
        <v>28</v>
      </c>
      <c r="D14" s="56">
        <f>D16+D17</f>
        <v>6993000</v>
      </c>
      <c r="E14" s="56">
        <f>E16+E17</f>
        <v>0</v>
      </c>
      <c r="F14" s="57">
        <f>E14/D14*100</f>
        <v>0</v>
      </c>
    </row>
    <row r="15" spans="1:6" ht="12.75">
      <c r="A15" s="77" t="s">
        <v>16</v>
      </c>
      <c r="B15" s="54"/>
      <c r="C15" s="55"/>
      <c r="D15" s="57"/>
      <c r="E15" s="57"/>
      <c r="F15" s="57"/>
    </row>
    <row r="16" spans="1:6" ht="12.75">
      <c r="A16" s="78" t="s">
        <v>33</v>
      </c>
      <c r="B16" s="58"/>
      <c r="C16" s="59"/>
      <c r="D16" s="56">
        <v>6860000</v>
      </c>
      <c r="E16" s="56"/>
      <c r="F16" s="57">
        <f>E16/D16*100</f>
        <v>0</v>
      </c>
    </row>
    <row r="17" spans="1:6" ht="12.75">
      <c r="A17" s="60" t="s">
        <v>15</v>
      </c>
      <c r="B17" s="58"/>
      <c r="C17" s="59"/>
      <c r="D17" s="56">
        <v>133000</v>
      </c>
      <c r="E17" s="56"/>
      <c r="F17" s="57">
        <f>E17/D17*100</f>
        <v>0</v>
      </c>
    </row>
    <row r="18" spans="1:6" ht="12.75">
      <c r="A18" s="49" t="s">
        <v>18</v>
      </c>
      <c r="B18" s="50" t="s">
        <v>6</v>
      </c>
      <c r="C18" s="51" t="s">
        <v>7</v>
      </c>
      <c r="D18" s="53">
        <f>D19+D20</f>
        <v>3244444.45</v>
      </c>
      <c r="E18" s="52">
        <f>E19+E20</f>
        <v>1714444.45</v>
      </c>
      <c r="F18" s="53">
        <f>E18/D18*100</f>
        <v>52.84246583417386</v>
      </c>
    </row>
    <row r="19" spans="1:6" ht="51">
      <c r="A19" s="36" t="s">
        <v>19</v>
      </c>
      <c r="B19" s="54" t="s">
        <v>6</v>
      </c>
      <c r="C19" s="55" t="s">
        <v>7</v>
      </c>
      <c r="D19" s="56">
        <v>1800000</v>
      </c>
      <c r="E19" s="18">
        <v>270000</v>
      </c>
      <c r="F19" s="57">
        <f>E19/D19*100</f>
        <v>15</v>
      </c>
    </row>
    <row r="20" spans="1:6" ht="63.75">
      <c r="A20" s="36" t="s">
        <v>35</v>
      </c>
      <c r="B20" s="54" t="s">
        <v>6</v>
      </c>
      <c r="C20" s="55" t="s">
        <v>7</v>
      </c>
      <c r="D20" s="56">
        <v>1444444.45</v>
      </c>
      <c r="E20" s="56">
        <v>1444444.45</v>
      </c>
      <c r="F20" s="57">
        <f>E20/D20*100</f>
        <v>100</v>
      </c>
    </row>
    <row r="21" spans="1:6" ht="12.75">
      <c r="A21" s="36"/>
      <c r="B21" s="54"/>
      <c r="C21" s="59"/>
      <c r="D21" s="56"/>
      <c r="E21" s="57"/>
      <c r="F21" s="57"/>
    </row>
    <row r="22" spans="1:6" s="38" customFormat="1" ht="12.75">
      <c r="A22" s="65" t="s">
        <v>21</v>
      </c>
      <c r="B22" s="63" t="s">
        <v>6</v>
      </c>
      <c r="C22" s="64" t="s">
        <v>6</v>
      </c>
      <c r="D22" s="52">
        <f>D28+D33+D23</f>
        <v>8678782.96</v>
      </c>
      <c r="E22" s="52">
        <f>E28+E33+E23</f>
        <v>8678782.96</v>
      </c>
      <c r="F22" s="53">
        <f>E22/D22*100</f>
        <v>100</v>
      </c>
    </row>
    <row r="23" spans="1:6" ht="63.75">
      <c r="A23" s="36" t="s">
        <v>35</v>
      </c>
      <c r="B23" s="54" t="s">
        <v>6</v>
      </c>
      <c r="C23" s="55" t="s">
        <v>6</v>
      </c>
      <c r="D23" s="56">
        <f>SUM(D25:D26)</f>
        <v>5555555.55</v>
      </c>
      <c r="E23" s="56">
        <f>SUM(E25:E26)</f>
        <v>5555555.55</v>
      </c>
      <c r="F23" s="57">
        <f>E23/D23*100</f>
        <v>100</v>
      </c>
    </row>
    <row r="24" spans="1:6" ht="12.75">
      <c r="A24" s="31" t="s">
        <v>16</v>
      </c>
      <c r="B24" s="23"/>
      <c r="C24" s="11"/>
      <c r="D24" s="18"/>
      <c r="E24" s="18"/>
      <c r="F24" s="44"/>
    </row>
    <row r="25" spans="1:6" ht="12.75">
      <c r="A25" s="60" t="s">
        <v>15</v>
      </c>
      <c r="B25" s="23"/>
      <c r="C25" s="11"/>
      <c r="D25" s="18">
        <v>4500000</v>
      </c>
      <c r="E25" s="18">
        <v>4500000</v>
      </c>
      <c r="F25" s="57">
        <f>E25/D25*100</f>
        <v>100</v>
      </c>
    </row>
    <row r="26" spans="1:6" ht="12.75">
      <c r="A26" s="60" t="s">
        <v>13</v>
      </c>
      <c r="B26" s="23"/>
      <c r="C26" s="11"/>
      <c r="D26" s="18">
        <v>1055555.55</v>
      </c>
      <c r="E26" s="18">
        <v>1055555.55</v>
      </c>
      <c r="F26" s="57">
        <f>E26/D26*10</f>
        <v>10</v>
      </c>
    </row>
    <row r="27" spans="1:6" ht="12.75">
      <c r="A27" s="80"/>
      <c r="B27" s="23"/>
      <c r="C27" s="81"/>
      <c r="D27" s="18"/>
      <c r="E27" s="18"/>
      <c r="F27" s="57"/>
    </row>
    <row r="28" spans="1:6" ht="38.25">
      <c r="A28" s="66" t="s">
        <v>36</v>
      </c>
      <c r="B28" s="58" t="s">
        <v>6</v>
      </c>
      <c r="C28" s="59" t="s">
        <v>6</v>
      </c>
      <c r="D28" s="56">
        <f>D30+D31</f>
        <v>1831733.58</v>
      </c>
      <c r="E28" s="56">
        <f>E30+E31</f>
        <v>1831733.58</v>
      </c>
      <c r="F28" s="57">
        <f>E28/D28*100</f>
        <v>100</v>
      </c>
    </row>
    <row r="29" spans="1:6" ht="12.75">
      <c r="A29" s="31" t="s">
        <v>16</v>
      </c>
      <c r="B29" s="23"/>
      <c r="C29" s="11"/>
      <c r="D29" s="18"/>
      <c r="E29" s="18"/>
      <c r="F29" s="44"/>
    </row>
    <row r="30" spans="1:6" ht="12.75">
      <c r="A30" s="60" t="s">
        <v>15</v>
      </c>
      <c r="B30" s="23"/>
      <c r="C30" s="11"/>
      <c r="D30" s="18">
        <v>1483704.2</v>
      </c>
      <c r="E30" s="18">
        <v>1483704.2</v>
      </c>
      <c r="F30" s="44">
        <f>E30/D30*100</f>
        <v>100</v>
      </c>
    </row>
    <row r="31" spans="1:6" ht="12.75">
      <c r="A31" s="60" t="s">
        <v>13</v>
      </c>
      <c r="B31" s="23"/>
      <c r="C31" s="11"/>
      <c r="D31" s="18">
        <v>348029.38</v>
      </c>
      <c r="E31" s="18">
        <v>348029.38</v>
      </c>
      <c r="F31" s="44">
        <f>E31/D31*100</f>
        <v>100</v>
      </c>
    </row>
    <row r="32" spans="1:6" ht="12.75">
      <c r="A32" s="66"/>
      <c r="B32" s="58"/>
      <c r="C32" s="59"/>
      <c r="D32" s="56"/>
      <c r="E32" s="57"/>
      <c r="F32" s="57"/>
    </row>
    <row r="33" spans="1:6" ht="38.25">
      <c r="A33" s="66" t="s">
        <v>37</v>
      </c>
      <c r="B33" s="58" t="s">
        <v>6</v>
      </c>
      <c r="C33" s="59" t="s">
        <v>6</v>
      </c>
      <c r="D33" s="56">
        <f>D35+D36</f>
        <v>1291493.83</v>
      </c>
      <c r="E33" s="56">
        <f>E35+E36</f>
        <v>1291493.83</v>
      </c>
      <c r="F33" s="57">
        <f>E33/D33*100</f>
        <v>100</v>
      </c>
    </row>
    <row r="34" spans="1:6" ht="12.75">
      <c r="A34" s="31" t="s">
        <v>16</v>
      </c>
      <c r="B34" s="23"/>
      <c r="C34" s="11"/>
      <c r="D34" s="18"/>
      <c r="E34" s="18"/>
      <c r="F34" s="44"/>
    </row>
    <row r="35" spans="1:6" ht="12.75">
      <c r="A35" s="60" t="s">
        <v>15</v>
      </c>
      <c r="B35" s="23"/>
      <c r="C35" s="11"/>
      <c r="D35" s="18">
        <v>1046110</v>
      </c>
      <c r="E35" s="18">
        <v>1046110</v>
      </c>
      <c r="F35" s="44">
        <f>E35/D35*100</f>
        <v>100</v>
      </c>
    </row>
    <row r="36" spans="1:6" ht="12.75">
      <c r="A36" s="60" t="s">
        <v>13</v>
      </c>
      <c r="B36" s="23"/>
      <c r="C36" s="11"/>
      <c r="D36" s="18">
        <v>245383.83</v>
      </c>
      <c r="E36" s="18">
        <v>245383.83</v>
      </c>
      <c r="F36" s="44">
        <f>E36/D36*100</f>
        <v>100</v>
      </c>
    </row>
    <row r="37" spans="1:6" ht="12.75">
      <c r="A37" s="60"/>
      <c r="B37" s="23"/>
      <c r="C37" s="11"/>
      <c r="D37" s="18"/>
      <c r="E37" s="18"/>
      <c r="F37" s="44"/>
    </row>
    <row r="38" spans="1:6" ht="15.75">
      <c r="A38" s="61" t="s">
        <v>9</v>
      </c>
      <c r="B38" s="20" t="s">
        <v>10</v>
      </c>
      <c r="C38" s="10"/>
      <c r="D38" s="16">
        <f>D51+D39</f>
        <v>344119791.88</v>
      </c>
      <c r="E38" s="16">
        <f>E51+E39</f>
        <v>295159348.31</v>
      </c>
      <c r="F38" s="87">
        <f>E38/D38*100</f>
        <v>85.77226747042981</v>
      </c>
    </row>
    <row r="39" spans="1:6" ht="12.75">
      <c r="A39" s="69" t="s">
        <v>27</v>
      </c>
      <c r="B39" s="21" t="s">
        <v>10</v>
      </c>
      <c r="C39" s="12" t="s">
        <v>28</v>
      </c>
      <c r="D39" s="17">
        <f>D40+D46</f>
        <v>207100967.6</v>
      </c>
      <c r="E39" s="17">
        <f>E40+E46</f>
        <v>207100967.6</v>
      </c>
      <c r="F39" s="88">
        <f>E39/D39*100</f>
        <v>100</v>
      </c>
    </row>
    <row r="40" spans="1:6" ht="12.75">
      <c r="A40" s="70" t="s">
        <v>29</v>
      </c>
      <c r="B40" s="22" t="s">
        <v>10</v>
      </c>
      <c r="C40" s="11" t="s">
        <v>28</v>
      </c>
      <c r="D40" s="18">
        <f>SUM(D42:D44)</f>
        <v>194487028.79999998</v>
      </c>
      <c r="E40" s="18">
        <f>SUM(E42:E44)</f>
        <v>194487028.79999998</v>
      </c>
      <c r="F40" s="44">
        <f>E40/D40*100</f>
        <v>100</v>
      </c>
    </row>
    <row r="41" spans="1:6" ht="12.75">
      <c r="A41" s="71" t="s">
        <v>16</v>
      </c>
      <c r="B41" s="22"/>
      <c r="C41" s="11"/>
      <c r="D41" s="18"/>
      <c r="E41" s="18"/>
      <c r="F41" s="44"/>
    </row>
    <row r="42" spans="1:6" ht="12.75">
      <c r="A42" s="72" t="s">
        <v>30</v>
      </c>
      <c r="B42" s="22" t="s">
        <v>10</v>
      </c>
      <c r="C42" s="11" t="s">
        <v>28</v>
      </c>
      <c r="D42" s="18">
        <v>153602888.45</v>
      </c>
      <c r="E42" s="18">
        <v>153602888.45</v>
      </c>
      <c r="F42" s="44">
        <f>E42/D42*100</f>
        <v>100</v>
      </c>
    </row>
    <row r="43" spans="1:6" ht="12.75">
      <c r="A43" s="73" t="s">
        <v>15</v>
      </c>
      <c r="B43" s="22" t="s">
        <v>10</v>
      </c>
      <c r="C43" s="11" t="s">
        <v>28</v>
      </c>
      <c r="D43" s="18">
        <v>40689653.32</v>
      </c>
      <c r="E43" s="18">
        <v>40689653.32</v>
      </c>
      <c r="F43" s="44">
        <f>E43/D43*100</f>
        <v>100</v>
      </c>
    </row>
    <row r="44" spans="1:6" ht="12.75">
      <c r="A44" s="73" t="s">
        <v>13</v>
      </c>
      <c r="B44" s="22" t="s">
        <v>10</v>
      </c>
      <c r="C44" s="11" t="s">
        <v>28</v>
      </c>
      <c r="D44" s="18">
        <v>194487.03</v>
      </c>
      <c r="E44" s="18">
        <v>194487.03</v>
      </c>
      <c r="F44" s="44">
        <f>E44/D44*100</f>
        <v>100</v>
      </c>
    </row>
    <row r="45" spans="1:6" ht="12.75">
      <c r="A45" s="74"/>
      <c r="B45" s="22"/>
      <c r="C45" s="11"/>
      <c r="D45" s="18"/>
      <c r="E45" s="18"/>
      <c r="F45" s="44"/>
    </row>
    <row r="46" spans="1:6" ht="12.75">
      <c r="A46" s="70" t="s">
        <v>34</v>
      </c>
      <c r="B46" s="40" t="s">
        <v>10</v>
      </c>
      <c r="C46" s="41" t="s">
        <v>28</v>
      </c>
      <c r="D46" s="17">
        <f>SUM(D48:D49)</f>
        <v>12613938.799999999</v>
      </c>
      <c r="E46" s="17">
        <f>SUM(E48:E49)</f>
        <v>12613938.799999999</v>
      </c>
      <c r="F46" s="88">
        <f>E46/D46*100</f>
        <v>100</v>
      </c>
    </row>
    <row r="47" spans="1:6" ht="12.75">
      <c r="A47" s="31" t="s">
        <v>16</v>
      </c>
      <c r="B47" s="22"/>
      <c r="C47" s="11"/>
      <c r="D47" s="18"/>
      <c r="E47" s="18"/>
      <c r="F47" s="44"/>
    </row>
    <row r="48" spans="1:6" ht="12.75">
      <c r="A48" s="73" t="s">
        <v>15</v>
      </c>
      <c r="B48" s="22" t="s">
        <v>10</v>
      </c>
      <c r="C48" s="11" t="s">
        <v>28</v>
      </c>
      <c r="D48" s="79">
        <v>12601324.86</v>
      </c>
      <c r="E48" s="79">
        <v>12601324.86</v>
      </c>
      <c r="F48" s="44">
        <f>E48/D48*100</f>
        <v>100</v>
      </c>
    </row>
    <row r="49" spans="1:6" ht="12.75">
      <c r="A49" s="73" t="s">
        <v>13</v>
      </c>
      <c r="B49" s="22" t="s">
        <v>10</v>
      </c>
      <c r="C49" s="11" t="s">
        <v>28</v>
      </c>
      <c r="D49" s="18">
        <v>12613.94</v>
      </c>
      <c r="E49" s="18">
        <v>12613.94</v>
      </c>
      <c r="F49" s="44">
        <f>E49/D49*100</f>
        <v>100</v>
      </c>
    </row>
    <row r="50" spans="1:6" ht="12.75">
      <c r="A50" s="74"/>
      <c r="B50" s="22"/>
      <c r="C50" s="11"/>
      <c r="D50" s="18"/>
      <c r="E50" s="18"/>
      <c r="F50" s="44"/>
    </row>
    <row r="51" spans="1:6" ht="12.75">
      <c r="A51" s="28" t="s">
        <v>11</v>
      </c>
      <c r="B51" s="25" t="s">
        <v>10</v>
      </c>
      <c r="C51" s="19" t="s">
        <v>7</v>
      </c>
      <c r="D51" s="17">
        <f>D52+D58</f>
        <v>137018824.28</v>
      </c>
      <c r="E51" s="17">
        <f>E52+E58</f>
        <v>88058380.71000001</v>
      </c>
      <c r="F51" s="88">
        <f>E51/D51*100</f>
        <v>64.26735973887165</v>
      </c>
    </row>
    <row r="52" spans="1:6" ht="25.5">
      <c r="A52" s="39" t="s">
        <v>12</v>
      </c>
      <c r="B52" s="40" t="s">
        <v>10</v>
      </c>
      <c r="C52" s="41" t="s">
        <v>7</v>
      </c>
      <c r="D52" s="42">
        <f>+D55+D56+D54</f>
        <v>136628419.08</v>
      </c>
      <c r="E52" s="42">
        <f>+E55+E56+E54</f>
        <v>88058380.71000001</v>
      </c>
      <c r="F52" s="89">
        <f>E52/D52*100</f>
        <v>64.45099877679124</v>
      </c>
    </row>
    <row r="53" spans="1:6" ht="12.75">
      <c r="A53" s="31" t="s">
        <v>16</v>
      </c>
      <c r="B53" s="23"/>
      <c r="C53" s="11"/>
      <c r="D53" s="18"/>
      <c r="E53" s="18"/>
      <c r="F53" s="44"/>
    </row>
    <row r="54" spans="1:6" ht="12.75">
      <c r="A54" s="75" t="s">
        <v>30</v>
      </c>
      <c r="B54" s="23"/>
      <c r="C54" s="11"/>
      <c r="D54" s="18">
        <v>122836061.95</v>
      </c>
      <c r="E54" s="18">
        <v>79169068.79</v>
      </c>
      <c r="F54" s="44">
        <f>E54/D54*100</f>
        <v>64.45099878098137</v>
      </c>
    </row>
    <row r="55" spans="1:6" ht="12.75">
      <c r="A55" s="60" t="s">
        <v>15</v>
      </c>
      <c r="B55" s="23"/>
      <c r="C55" s="11"/>
      <c r="D55" s="18">
        <v>13648516.75</v>
      </c>
      <c r="E55" s="18">
        <v>8796605.370000001</v>
      </c>
      <c r="F55" s="44">
        <f>E55/D55*100</f>
        <v>64.45099882373665</v>
      </c>
    </row>
    <row r="56" spans="1:6" ht="12.75">
      <c r="A56" s="60" t="s">
        <v>13</v>
      </c>
      <c r="B56" s="22"/>
      <c r="C56" s="11"/>
      <c r="D56" s="18">
        <v>143840.38</v>
      </c>
      <c r="E56" s="18">
        <v>92706.55</v>
      </c>
      <c r="F56" s="44">
        <f>E56/D56*100</f>
        <v>64.45099074404558</v>
      </c>
    </row>
    <row r="57" spans="1:6" ht="12.75">
      <c r="A57" s="62"/>
      <c r="B57" s="23"/>
      <c r="C57" s="11"/>
      <c r="D57" s="18"/>
      <c r="E57" s="18"/>
      <c r="F57" s="44"/>
    </row>
    <row r="58" spans="1:6" ht="27.75" customHeight="1">
      <c r="A58" s="31" t="s">
        <v>20</v>
      </c>
      <c r="B58" s="23" t="s">
        <v>10</v>
      </c>
      <c r="C58" s="11" t="s">
        <v>7</v>
      </c>
      <c r="D58" s="18">
        <v>390405.2</v>
      </c>
      <c r="E58" s="18"/>
      <c r="F58" s="44">
        <f>E58/D58*100</f>
        <v>0</v>
      </c>
    </row>
    <row r="59" spans="1:6" ht="12.75">
      <c r="A59" s="37"/>
      <c r="B59" s="23"/>
      <c r="C59" s="11"/>
      <c r="D59" s="18"/>
      <c r="E59" s="44"/>
      <c r="F59" s="44"/>
    </row>
    <row r="60" spans="1:6" ht="15.75">
      <c r="A60" s="67" t="s">
        <v>22</v>
      </c>
      <c r="B60" s="26" t="s">
        <v>23</v>
      </c>
      <c r="C60" s="10"/>
      <c r="D60" s="16">
        <f>D61</f>
        <v>700000</v>
      </c>
      <c r="E60" s="16">
        <f>E61</f>
        <v>700000</v>
      </c>
      <c r="F60" s="87">
        <f>E60/D60*100</f>
        <v>100</v>
      </c>
    </row>
    <row r="61" spans="1:6" ht="12.75">
      <c r="A61" s="68" t="s">
        <v>24</v>
      </c>
      <c r="B61" s="21" t="s">
        <v>23</v>
      </c>
      <c r="C61" s="12" t="s">
        <v>25</v>
      </c>
      <c r="D61" s="17">
        <f>D62</f>
        <v>700000</v>
      </c>
      <c r="E61" s="17">
        <f>E62</f>
        <v>700000</v>
      </c>
      <c r="F61" s="88">
        <f>E61/D61*100</f>
        <v>100</v>
      </c>
    </row>
    <row r="62" spans="1:6" ht="38.25">
      <c r="A62" s="24" t="s">
        <v>26</v>
      </c>
      <c r="B62" s="43" t="s">
        <v>23</v>
      </c>
      <c r="C62" s="11" t="s">
        <v>25</v>
      </c>
      <c r="D62" s="18">
        <v>700000</v>
      </c>
      <c r="E62" s="18">
        <v>700000</v>
      </c>
      <c r="F62" s="44">
        <f>E62/D62*100</f>
        <v>100</v>
      </c>
    </row>
    <row r="63" spans="1:6" ht="15">
      <c r="A63" s="13" t="s">
        <v>2</v>
      </c>
      <c r="B63" s="14"/>
      <c r="C63" s="14"/>
      <c r="D63" s="15">
        <f>+D12+D38+D60</f>
        <v>363736019.29</v>
      </c>
      <c r="E63" s="15">
        <f>+E12+E38+E60</f>
        <v>306252575.72</v>
      </c>
      <c r="F63" s="90">
        <f>E63/D63*100</f>
        <v>84.19638404736334</v>
      </c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6"/>
    </row>
    <row r="85" ht="12.75">
      <c r="A85" s="5"/>
    </row>
  </sheetData>
  <sheetProtection/>
  <mergeCells count="4">
    <mergeCell ref="A8:F8"/>
    <mergeCell ref="E4:F4"/>
    <mergeCell ref="A6:F6"/>
    <mergeCell ref="A7:F7"/>
  </mergeCells>
  <printOptions/>
  <pageMargins left="0.5905511811023623" right="0.1968503937007874" top="0.3937007874015748" bottom="0.1968503937007874" header="0.15748031496062992" footer="0.3937007874015748"/>
  <pageSetup fitToHeight="99" horizontalDpi="600" verticalDpi="600" orientation="portrait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Ольга</cp:lastModifiedBy>
  <cp:lastPrinted>2021-05-14T06:42:04Z</cp:lastPrinted>
  <dcterms:created xsi:type="dcterms:W3CDTF">2007-08-13T07:10:11Z</dcterms:created>
  <dcterms:modified xsi:type="dcterms:W3CDTF">2022-02-24T13:38:37Z</dcterms:modified>
  <cp:category/>
  <cp:version/>
  <cp:contentType/>
  <cp:contentStatus/>
</cp:coreProperties>
</file>