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1'!$A$1:$CJ$26</definedName>
  </definedNames>
  <calcPr fullCalcOnLoad="1"/>
</workbook>
</file>

<file path=xl/sharedStrings.xml><?xml version="1.0" encoding="utf-8"?>
<sst xmlns="http://schemas.openxmlformats.org/spreadsheetml/2006/main" count="139" uniqueCount="53">
  <si>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</si>
  <si>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</si>
  <si>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</si>
  <si>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</si>
  <si>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</si>
  <si>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</si>
  <si>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</si>
  <si>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</si>
  <si>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</si>
  <si>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</si>
  <si>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</si>
  <si>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</si>
  <si>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</si>
  <si>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</si>
  <si>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</si>
  <si>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</si>
  <si>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</si>
  <si>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</si>
  <si>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</si>
  <si>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</si>
  <si>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</si>
  <si>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</si>
  <si>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</si>
  <si>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Субсидии на софинансирование вопросов местного значения поселений</t>
  </si>
  <si>
    <t>Иные межбюджетные трансферты на 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</si>
  <si>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Иные межбюджетные трансферты на 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</si>
  <si>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Иные межбюджетные трансферты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</si>
  <si>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Иные межбюджетные трансферты на осуществление полномочий по оказанию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</si>
  <si>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Итого иные межбюджетные трансферты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</si>
  <si>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</si>
  <si>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 xml:space="preserve">Иные межбюджетные трансферты на осуществление полномочий по 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
</t>
  </si>
  <si>
    <t xml:space="preserve">Иные межбюджетные трансферты на осуществление полномочий по участию в организации деятельности по накоплению (в том числе раздельному накоплению) и транспортированию твердых коммунальных отходов
</t>
  </si>
  <si>
    <t>Иные межбюджетные трансферты на осуществление полномочий по организации ритуальных услуг и содержание мест захоронения</t>
  </si>
  <si>
    <t>районный бюджет</t>
  </si>
  <si>
    <t>областной бюджет</t>
  </si>
  <si>
    <t xml:space="preserve">Дотации на выравнивание бюджетной обеспеченности поселений </t>
  </si>
  <si>
    <t xml:space="preserve">Иные межбюджетные трансферты на развитие территориального общественного самоуправления Архангельской области </t>
  </si>
  <si>
    <t>Субсидии на реализацию муниципальной программы «Защита населения и территории Мезенского муниципального района от чрезвычайных ситуаций природного и техногенного характера, обеспечение пожарной безопасности и безопасности людей на водных объектах на 2020-2024 годы»</t>
  </si>
  <si>
    <t>Утвеждено</t>
  </si>
  <si>
    <t>Иные межбюджетные трансферты, на реализацию проекта благоустройства Всероссийского конкурса "Малые города"</t>
  </si>
  <si>
    <t>Иные межбюджетные трансферты за счет средств резервного фонда Правительства Архангельской области</t>
  </si>
  <si>
    <t>Дотация на поддержку мер по обеспечению сбалансированности местных бюджетов</t>
  </si>
  <si>
    <t>Иные межбюджетные трансферты на осуществление полномочий по созданию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</si>
  <si>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Иные межбюджетные трансферты за счет средств благотворительной помощи</t>
  </si>
  <si>
    <t>Иные межбюджетные трансферты за счет средств резервного фонда администрации муниципального образования "Мезенский район"</t>
  </si>
  <si>
    <t>Иные межбюджетные трансферт на поддержку коммунального хозяйства поселений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</si>
  <si>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</si>
  <si>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Приложение № 6</t>
  </si>
  <si>
    <t>Утверждено</t>
  </si>
  <si>
    <t>Исполнено</t>
  </si>
  <si>
    <t>% испол-нения</t>
  </si>
  <si>
    <t xml:space="preserve"> Отчет об исполнении по межбюджетным трансфертам бюджетам поселений за 2021 год</t>
  </si>
  <si>
    <t xml:space="preserve">от  24 марта 2022 года №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</si>
</sst>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#,##0.0_ ;[Red]\-#,##0.0\ "/>
    <numFmt numFmtId="190" formatCode="#,##0.00_ ;[Red]\-#,##0.00\ "/>
    <numFmt numFmtId="191" formatCode="#,##0.0"/>
    <numFmt numFmtId="192" formatCode="#,##0.000_ ;[Red]\-#,##0.000\ "/>
  </numFmts>
  <fonts count="4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90" fontId="2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0" fontId="0" fillId="0" borderId="10" xfId="0" applyNumberFormat="1" applyFill="1" applyBorder="1" applyAlignment="1">
      <alignment/>
    </xf>
    <xf numFmtId="190" fontId="2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8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6"/>
  <sheetViews>
    <sheetView tabSelected="1" view="pageBreakPreview" zoomScaleSheetLayoutView="100" workbookViewId="0" topLeftCell="A1">
      <selection activeCell="M5" sqref="M5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11.7109375" style="0" customWidth="1"/>
    <col min="4" max="4" width="10.7109375" style="0" customWidth="1"/>
    <col min="5" max="5" width="13.28125" style="0" customWidth="1"/>
    <col min="6" max="6" width="12.140625" style="0" customWidth="1"/>
    <col min="7" max="7" width="10.421875" style="0" customWidth="1"/>
    <col min="8" max="8" width="14.421875" style="0" customWidth="1"/>
    <col min="9" max="9" width="12.57421875" style="0" customWidth="1"/>
    <col min="10" max="10" width="9.8515625" style="0" customWidth="1"/>
    <col min="11" max="12" width="14.421875" style="0" customWidth="1"/>
    <col min="13" max="13" width="9.28125" style="0" customWidth="1"/>
    <col min="14" max="14" width="14.7109375" style="0" customWidth="1"/>
    <col min="15" max="15" width="14.00390625" style="0" customWidth="1"/>
    <col min="16" max="16" width="9.8515625" style="0" customWidth="1"/>
    <col min="17" max="17" width="12.28125" style="0" customWidth="1"/>
    <col min="18" max="18" width="11.140625" style="0" customWidth="1"/>
    <col min="19" max="19" width="10.00390625" style="0" customWidth="1"/>
    <col min="20" max="20" width="15.57421875" style="0" customWidth="1"/>
    <col min="21" max="21" width="13.28125" style="0" customWidth="1"/>
    <col min="22" max="22" width="9.8515625" style="0" customWidth="1"/>
    <col min="23" max="23" width="12.421875" style="0" customWidth="1"/>
    <col min="24" max="24" width="12.28125" style="0" customWidth="1"/>
    <col min="25" max="25" width="9.8515625" style="0" customWidth="1"/>
    <col min="26" max="26" width="13.28125" style="0" customWidth="1"/>
    <col min="27" max="27" width="13.421875" style="0" customWidth="1"/>
    <col min="28" max="28" width="9.8515625" style="0" customWidth="1"/>
    <col min="29" max="29" width="14.28125" style="0" customWidth="1"/>
    <col min="30" max="30" width="14.00390625" style="0" customWidth="1"/>
    <col min="31" max="31" width="13.421875" style="0" customWidth="1"/>
    <col min="32" max="32" width="12.57421875" style="0" customWidth="1"/>
    <col min="33" max="33" width="11.57421875" style="0" customWidth="1"/>
    <col min="34" max="34" width="10.8515625" style="0" customWidth="1"/>
    <col min="35" max="35" width="12.8515625" style="0" customWidth="1"/>
    <col min="36" max="37" width="13.140625" style="0" customWidth="1"/>
    <col min="38" max="38" width="11.8515625" style="0" customWidth="1"/>
    <col min="39" max="39" width="11.140625" style="0" customWidth="1"/>
    <col min="40" max="40" width="9.57421875" style="0" customWidth="1"/>
    <col min="41" max="41" width="12.140625" style="0" customWidth="1"/>
    <col min="42" max="42" width="10.8515625" style="0" customWidth="1"/>
    <col min="43" max="43" width="11.00390625" style="0" customWidth="1"/>
    <col min="44" max="44" width="10.140625" style="0" customWidth="1"/>
    <col min="45" max="45" width="11.28125" style="0" customWidth="1"/>
    <col min="46" max="46" width="9.57421875" style="0" customWidth="1"/>
    <col min="47" max="47" width="10.57421875" style="0" customWidth="1"/>
    <col min="48" max="48" width="11.7109375" style="0" customWidth="1"/>
    <col min="49" max="49" width="9.00390625" style="0" customWidth="1"/>
    <col min="50" max="50" width="12.57421875" style="0" customWidth="1"/>
    <col min="51" max="51" width="11.7109375" style="0" customWidth="1"/>
    <col min="52" max="52" width="9.140625" style="0" customWidth="1"/>
    <col min="53" max="53" width="11.8515625" style="0" customWidth="1"/>
    <col min="54" max="54" width="11.28125" style="0" customWidth="1"/>
    <col min="55" max="55" width="10.00390625" style="0" customWidth="1"/>
    <col min="56" max="58" width="12.00390625" style="0" customWidth="1"/>
    <col min="59" max="60" width="13.57421875" style="0" customWidth="1"/>
    <col min="61" max="61" width="11.140625" style="0" customWidth="1"/>
    <col min="62" max="62" width="13.28125" style="0" customWidth="1"/>
    <col min="63" max="63" width="12.140625" style="0" customWidth="1"/>
    <col min="64" max="64" width="11.7109375" style="0" customWidth="1"/>
    <col min="65" max="65" width="11.28125" style="0" customWidth="1"/>
    <col min="66" max="66" width="10.8515625" style="0" customWidth="1"/>
    <col min="67" max="67" width="10.421875" style="0" customWidth="1"/>
    <col min="68" max="68" width="13.140625" style="0" customWidth="1"/>
    <col min="69" max="69" width="10.421875" style="0" customWidth="1"/>
    <col min="70" max="70" width="12.00390625" style="0" customWidth="1"/>
    <col min="71" max="71" width="12.421875" style="0" customWidth="1"/>
    <col min="72" max="72" width="11.7109375" style="0" customWidth="1"/>
    <col min="73" max="73" width="9.00390625" style="0" customWidth="1"/>
    <col min="74" max="74" width="12.7109375" style="0" customWidth="1"/>
    <col min="75" max="75" width="10.57421875" style="0" customWidth="1"/>
    <col min="76" max="76" width="10.140625" style="0" customWidth="1"/>
    <col min="77" max="77" width="12.57421875" style="0" customWidth="1"/>
    <col min="78" max="79" width="10.8515625" style="0" customWidth="1"/>
    <col min="80" max="81" width="12.28125" style="0" customWidth="1"/>
    <col min="82" max="82" width="10.57421875" style="0" customWidth="1"/>
    <col min="83" max="83" width="14.8515625" style="0" customWidth="1"/>
    <col min="84" max="84" width="15.7109375" style="0" customWidth="1"/>
    <col min="85" max="85" width="10.00390625" style="0" customWidth="1"/>
    <col min="86" max="87" width="14.00390625" style="0" customWidth="1"/>
    <col min="88" max="88" width="9.7109375" style="0" customWidth="1"/>
  </cols>
  <sheetData>
    <row r="1" spans="13:88" ht="12.75">
      <c r="M1" s="21" t="s">
        <v>47</v>
      </c>
      <c r="R1" s="19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48"/>
      <c r="AV1" s="24"/>
      <c r="AW1" s="24"/>
      <c r="AX1" s="48"/>
      <c r="AY1" s="24"/>
      <c r="AZ1" s="24"/>
      <c r="BA1" s="48"/>
      <c r="BB1" s="24"/>
      <c r="BC1" s="24"/>
      <c r="CE1" s="6"/>
      <c r="CF1" s="6"/>
      <c r="CG1" s="6"/>
      <c r="CH1" s="6"/>
      <c r="CI1" s="6"/>
      <c r="CJ1" s="6"/>
    </row>
    <row r="2" spans="13:88" ht="12.75">
      <c r="M2" s="11" t="s">
        <v>21</v>
      </c>
      <c r="R2" s="2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48"/>
      <c r="AV2" s="24"/>
      <c r="AW2" s="24"/>
      <c r="AX2" s="48"/>
      <c r="AY2" s="24"/>
      <c r="AZ2" s="24"/>
      <c r="BA2" s="48"/>
      <c r="BB2" s="24"/>
      <c r="BC2" s="24"/>
      <c r="CE2" s="2"/>
      <c r="CF2" s="2"/>
      <c r="CG2" s="2"/>
      <c r="CH2" s="2"/>
      <c r="CI2" s="2"/>
      <c r="CJ2" s="2"/>
    </row>
    <row r="3" spans="13:88" ht="12.75">
      <c r="M3" s="22" t="s">
        <v>22</v>
      </c>
      <c r="R3" s="1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CE3" s="2"/>
      <c r="CF3" s="2"/>
      <c r="CG3" s="2"/>
      <c r="CH3" s="2"/>
      <c r="CI3" s="2"/>
      <c r="CJ3" s="2"/>
    </row>
    <row r="4" spans="12:88" ht="12.75">
      <c r="L4" s="27" t="s">
        <v>52</v>
      </c>
      <c r="M4" s="27"/>
      <c r="R4" s="1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CE4" s="2"/>
      <c r="CF4" s="2"/>
      <c r="CG4" s="2"/>
      <c r="CH4" s="2"/>
      <c r="CI4" s="2"/>
      <c r="CJ4" s="2"/>
    </row>
    <row r="5" spans="18:88" ht="12.75">
      <c r="R5" s="11"/>
      <c r="S5" s="11"/>
      <c r="T5" s="11"/>
      <c r="U5" s="11"/>
      <c r="V5" s="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CE5" s="2"/>
      <c r="CF5" s="2"/>
      <c r="CG5" s="2"/>
      <c r="CH5" s="2"/>
      <c r="CI5" s="2"/>
      <c r="CJ5" s="2"/>
    </row>
    <row r="7" spans="1:88" ht="15.75" customHeight="1">
      <c r="A7" s="31" t="s">
        <v>51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8"/>
      <c r="AA7" s="18"/>
      <c r="AB7" s="18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8"/>
      <c r="CC7" s="18"/>
      <c r="CD7" s="18"/>
      <c r="CE7" s="9"/>
      <c r="CF7" s="9"/>
      <c r="CG7" s="9"/>
      <c r="CH7" s="9"/>
      <c r="CI7" s="9"/>
      <c r="CJ7" s="9"/>
    </row>
    <row r="8" spans="1:88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3:85" ht="12.75">
      <c r="M9" s="2" t="s">
        <v>14</v>
      </c>
      <c r="R9" s="2"/>
      <c r="S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CE9" s="2"/>
      <c r="CF9" s="2"/>
      <c r="CG9" s="2"/>
    </row>
    <row r="10" spans="1:88" ht="227.25" customHeight="1">
      <c r="A10" s="35" t="s">
        <v>0</v>
      </c>
      <c r="B10" s="40" t="s">
        <v>35</v>
      </c>
      <c r="C10" s="41"/>
      <c r="D10" s="41"/>
      <c r="E10" s="42"/>
      <c r="F10" s="42"/>
      <c r="G10" s="43"/>
      <c r="H10" s="38" t="s">
        <v>41</v>
      </c>
      <c r="I10" s="29"/>
      <c r="J10" s="30"/>
      <c r="K10" s="44" t="s">
        <v>16</v>
      </c>
      <c r="L10" s="29"/>
      <c r="M10" s="30"/>
      <c r="N10" s="28" t="s">
        <v>23</v>
      </c>
      <c r="O10" s="29"/>
      <c r="P10" s="30"/>
      <c r="Q10" s="39" t="s">
        <v>37</v>
      </c>
      <c r="R10" s="29"/>
      <c r="S10" s="30"/>
      <c r="T10" s="44" t="s">
        <v>15</v>
      </c>
      <c r="U10" s="29"/>
      <c r="V10" s="30"/>
      <c r="W10" s="47" t="s">
        <v>18</v>
      </c>
      <c r="X10" s="29"/>
      <c r="Y10" s="30"/>
      <c r="Z10" s="28" t="s">
        <v>19</v>
      </c>
      <c r="AA10" s="29"/>
      <c r="AB10" s="30"/>
      <c r="AC10" s="44" t="s">
        <v>17</v>
      </c>
      <c r="AD10" s="29"/>
      <c r="AE10" s="30"/>
      <c r="AF10" s="39" t="s">
        <v>24</v>
      </c>
      <c r="AG10" s="29"/>
      <c r="AH10" s="30"/>
      <c r="AI10" s="28" t="s">
        <v>30</v>
      </c>
      <c r="AJ10" s="29"/>
      <c r="AK10" s="30"/>
      <c r="AL10" s="39" t="s">
        <v>29</v>
      </c>
      <c r="AM10" s="29"/>
      <c r="AN10" s="30"/>
      <c r="AO10" s="28" t="s">
        <v>25</v>
      </c>
      <c r="AP10" s="29"/>
      <c r="AQ10" s="30"/>
      <c r="AR10" s="28" t="s">
        <v>31</v>
      </c>
      <c r="AS10" s="29"/>
      <c r="AT10" s="30"/>
      <c r="AU10" s="28" t="s">
        <v>32</v>
      </c>
      <c r="AV10" s="29"/>
      <c r="AW10" s="30"/>
      <c r="AX10" s="28" t="s">
        <v>26</v>
      </c>
      <c r="AY10" s="29"/>
      <c r="AZ10" s="30"/>
      <c r="BA10" s="28" t="s">
        <v>27</v>
      </c>
      <c r="BB10" s="29"/>
      <c r="BC10" s="30"/>
      <c r="BD10" s="39" t="s">
        <v>36</v>
      </c>
      <c r="BE10" s="51"/>
      <c r="BF10" s="51"/>
      <c r="BG10" s="29"/>
      <c r="BH10" s="29"/>
      <c r="BI10" s="30"/>
      <c r="BJ10" s="38" t="s">
        <v>39</v>
      </c>
      <c r="BK10" s="29"/>
      <c r="BL10" s="30"/>
      <c r="BM10" s="38" t="s">
        <v>40</v>
      </c>
      <c r="BN10" s="29"/>
      <c r="BO10" s="30"/>
      <c r="BP10" s="38" t="s">
        <v>42</v>
      </c>
      <c r="BQ10" s="29"/>
      <c r="BR10" s="30"/>
      <c r="BS10" s="38" t="s">
        <v>43</v>
      </c>
      <c r="BT10" s="29"/>
      <c r="BU10" s="30"/>
      <c r="BV10" s="38" t="s">
        <v>44</v>
      </c>
      <c r="BW10" s="29"/>
      <c r="BX10" s="30"/>
      <c r="BY10" s="38" t="s">
        <v>45</v>
      </c>
      <c r="BZ10" s="29"/>
      <c r="CA10" s="30"/>
      <c r="CB10" s="39" t="s">
        <v>46</v>
      </c>
      <c r="CC10" s="29"/>
      <c r="CD10" s="30"/>
      <c r="CE10" s="44" t="s">
        <v>28</v>
      </c>
      <c r="CF10" s="29"/>
      <c r="CG10" s="30"/>
      <c r="CH10" s="52" t="s">
        <v>13</v>
      </c>
      <c r="CI10" s="50"/>
      <c r="CJ10" s="50"/>
    </row>
    <row r="11" spans="1:88" ht="23.25" customHeight="1">
      <c r="A11" s="36"/>
      <c r="B11" s="39" t="s">
        <v>33</v>
      </c>
      <c r="C11" s="29"/>
      <c r="D11" s="30"/>
      <c r="E11" s="39" t="s">
        <v>34</v>
      </c>
      <c r="F11" s="29"/>
      <c r="G11" s="30"/>
      <c r="H11" s="33" t="s">
        <v>38</v>
      </c>
      <c r="I11" s="33" t="s">
        <v>49</v>
      </c>
      <c r="J11" s="33" t="s">
        <v>50</v>
      </c>
      <c r="K11" s="45" t="s">
        <v>38</v>
      </c>
      <c r="L11" s="45" t="s">
        <v>49</v>
      </c>
      <c r="M11" s="45" t="s">
        <v>50</v>
      </c>
      <c r="N11" s="33" t="s">
        <v>38</v>
      </c>
      <c r="O11" s="33" t="s">
        <v>49</v>
      </c>
      <c r="P11" s="33" t="s">
        <v>50</v>
      </c>
      <c r="Q11" s="33" t="s">
        <v>38</v>
      </c>
      <c r="R11" s="33" t="s">
        <v>49</v>
      </c>
      <c r="S11" s="33" t="s">
        <v>50</v>
      </c>
      <c r="T11" s="33" t="s">
        <v>38</v>
      </c>
      <c r="U11" s="33" t="s">
        <v>49</v>
      </c>
      <c r="V11" s="33" t="s">
        <v>50</v>
      </c>
      <c r="W11" s="33" t="s">
        <v>38</v>
      </c>
      <c r="X11" s="33" t="s">
        <v>49</v>
      </c>
      <c r="Y11" s="33" t="s">
        <v>50</v>
      </c>
      <c r="Z11" s="33" t="s">
        <v>38</v>
      </c>
      <c r="AA11" s="33" t="s">
        <v>49</v>
      </c>
      <c r="AB11" s="33" t="s">
        <v>50</v>
      </c>
      <c r="AC11" s="33" t="s">
        <v>38</v>
      </c>
      <c r="AD11" s="33" t="s">
        <v>49</v>
      </c>
      <c r="AE11" s="33" t="s">
        <v>50</v>
      </c>
      <c r="AF11" s="33" t="s">
        <v>38</v>
      </c>
      <c r="AG11" s="33" t="s">
        <v>49</v>
      </c>
      <c r="AH11" s="33" t="s">
        <v>50</v>
      </c>
      <c r="AI11" s="33" t="s">
        <v>38</v>
      </c>
      <c r="AJ11" s="33" t="s">
        <v>49</v>
      </c>
      <c r="AK11" s="33" t="s">
        <v>50</v>
      </c>
      <c r="AL11" s="33" t="s">
        <v>38</v>
      </c>
      <c r="AM11" s="33" t="s">
        <v>49</v>
      </c>
      <c r="AN11" s="33" t="s">
        <v>50</v>
      </c>
      <c r="AO11" s="33" t="s">
        <v>38</v>
      </c>
      <c r="AP11" s="33" t="s">
        <v>49</v>
      </c>
      <c r="AQ11" s="33" t="s">
        <v>50</v>
      </c>
      <c r="AR11" s="33" t="s">
        <v>38</v>
      </c>
      <c r="AS11" s="33" t="s">
        <v>49</v>
      </c>
      <c r="AT11" s="33" t="s">
        <v>50</v>
      </c>
      <c r="AU11" s="33" t="s">
        <v>38</v>
      </c>
      <c r="AV11" s="33" t="s">
        <v>49</v>
      </c>
      <c r="AW11" s="33" t="s">
        <v>50</v>
      </c>
      <c r="AX11" s="33" t="s">
        <v>38</v>
      </c>
      <c r="AY11" s="33" t="s">
        <v>49</v>
      </c>
      <c r="AZ11" s="33" t="s">
        <v>50</v>
      </c>
      <c r="BA11" s="33" t="s">
        <v>38</v>
      </c>
      <c r="BB11" s="33" t="s">
        <v>49</v>
      </c>
      <c r="BC11" s="33" t="s">
        <v>50</v>
      </c>
      <c r="BD11" s="39" t="s">
        <v>33</v>
      </c>
      <c r="BE11" s="29"/>
      <c r="BF11" s="30"/>
      <c r="BG11" s="49" t="s">
        <v>34</v>
      </c>
      <c r="BH11" s="50"/>
      <c r="BI11" s="50"/>
      <c r="BJ11" s="33" t="s">
        <v>38</v>
      </c>
      <c r="BK11" s="33" t="s">
        <v>49</v>
      </c>
      <c r="BL11" s="33" t="s">
        <v>50</v>
      </c>
      <c r="BM11" s="33" t="s">
        <v>38</v>
      </c>
      <c r="BN11" s="33" t="s">
        <v>49</v>
      </c>
      <c r="BO11" s="33" t="s">
        <v>50</v>
      </c>
      <c r="BP11" s="33" t="s">
        <v>38</v>
      </c>
      <c r="BQ11" s="33" t="s">
        <v>49</v>
      </c>
      <c r="BR11" s="33" t="s">
        <v>50</v>
      </c>
      <c r="BS11" s="33" t="s">
        <v>38</v>
      </c>
      <c r="BT11" s="33" t="s">
        <v>49</v>
      </c>
      <c r="BU11" s="33" t="s">
        <v>50</v>
      </c>
      <c r="BV11" s="33" t="s">
        <v>38</v>
      </c>
      <c r="BW11" s="33" t="s">
        <v>49</v>
      </c>
      <c r="BX11" s="33" t="s">
        <v>50</v>
      </c>
      <c r="BY11" s="33" t="s">
        <v>38</v>
      </c>
      <c r="BZ11" s="33" t="s">
        <v>49</v>
      </c>
      <c r="CA11" s="33" t="s">
        <v>50</v>
      </c>
      <c r="CB11" s="33" t="s">
        <v>38</v>
      </c>
      <c r="CC11" s="33" t="s">
        <v>49</v>
      </c>
      <c r="CD11" s="33" t="s">
        <v>50</v>
      </c>
      <c r="CE11" s="45" t="s">
        <v>38</v>
      </c>
      <c r="CF11" s="45" t="s">
        <v>49</v>
      </c>
      <c r="CG11" s="45" t="s">
        <v>50</v>
      </c>
      <c r="CH11" s="52" t="s">
        <v>38</v>
      </c>
      <c r="CI11" s="52" t="s">
        <v>49</v>
      </c>
      <c r="CJ11" s="52" t="s">
        <v>50</v>
      </c>
    </row>
    <row r="12" spans="1:88" ht="48" customHeight="1">
      <c r="A12" s="37"/>
      <c r="B12" s="23" t="s">
        <v>48</v>
      </c>
      <c r="C12" s="23" t="s">
        <v>49</v>
      </c>
      <c r="D12" s="23" t="s">
        <v>50</v>
      </c>
      <c r="E12" s="23" t="s">
        <v>48</v>
      </c>
      <c r="F12" s="23" t="s">
        <v>49</v>
      </c>
      <c r="G12" s="23" t="s">
        <v>50</v>
      </c>
      <c r="H12" s="34"/>
      <c r="I12" s="34"/>
      <c r="J12" s="34"/>
      <c r="K12" s="46"/>
      <c r="L12" s="46"/>
      <c r="M12" s="46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25" t="s">
        <v>38</v>
      </c>
      <c r="BE12" s="25" t="s">
        <v>49</v>
      </c>
      <c r="BF12" s="25" t="s">
        <v>50</v>
      </c>
      <c r="BG12" s="25" t="s">
        <v>38</v>
      </c>
      <c r="BH12" s="25" t="s">
        <v>49</v>
      </c>
      <c r="BI12" s="25" t="s">
        <v>50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46"/>
      <c r="CF12" s="46"/>
      <c r="CG12" s="46"/>
      <c r="CH12" s="52"/>
      <c r="CI12" s="52"/>
      <c r="CJ12" s="52"/>
    </row>
    <row r="13" spans="1:88" ht="12.75">
      <c r="A13" s="13" t="s">
        <v>20</v>
      </c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4">
        <v>15</v>
      </c>
      <c r="Q13" s="14">
        <v>16</v>
      </c>
      <c r="R13" s="14">
        <v>17</v>
      </c>
      <c r="S13" s="14">
        <v>18</v>
      </c>
      <c r="T13" s="14">
        <v>19</v>
      </c>
      <c r="U13" s="14">
        <v>20</v>
      </c>
      <c r="V13" s="14">
        <v>21</v>
      </c>
      <c r="W13" s="14">
        <v>22</v>
      </c>
      <c r="X13" s="14">
        <v>23</v>
      </c>
      <c r="Y13" s="14">
        <v>24</v>
      </c>
      <c r="Z13" s="14">
        <v>25</v>
      </c>
      <c r="AA13" s="14">
        <v>26</v>
      </c>
      <c r="AB13" s="14">
        <v>27</v>
      </c>
      <c r="AC13" s="14">
        <v>28</v>
      </c>
      <c r="AD13" s="14">
        <v>29</v>
      </c>
      <c r="AE13" s="14">
        <v>30</v>
      </c>
      <c r="AF13" s="14">
        <v>31</v>
      </c>
      <c r="AG13" s="14">
        <v>32</v>
      </c>
      <c r="AH13" s="14">
        <v>33</v>
      </c>
      <c r="AI13" s="14">
        <v>34</v>
      </c>
      <c r="AJ13" s="14">
        <v>35</v>
      </c>
      <c r="AK13" s="14">
        <v>36</v>
      </c>
      <c r="AL13" s="14">
        <v>37</v>
      </c>
      <c r="AM13" s="14">
        <v>38</v>
      </c>
      <c r="AN13" s="14">
        <v>39</v>
      </c>
      <c r="AO13" s="14">
        <v>40</v>
      </c>
      <c r="AP13" s="14">
        <v>41</v>
      </c>
      <c r="AQ13" s="14">
        <v>42</v>
      </c>
      <c r="AR13" s="14">
        <v>43</v>
      </c>
      <c r="AS13" s="14">
        <v>44</v>
      </c>
      <c r="AT13" s="14">
        <v>45</v>
      </c>
      <c r="AU13" s="14">
        <v>46</v>
      </c>
      <c r="AV13" s="14">
        <v>47</v>
      </c>
      <c r="AW13" s="14">
        <v>48</v>
      </c>
      <c r="AX13" s="14">
        <v>49</v>
      </c>
      <c r="AY13" s="14">
        <v>50</v>
      </c>
      <c r="AZ13" s="14">
        <v>51</v>
      </c>
      <c r="BA13" s="14">
        <v>52</v>
      </c>
      <c r="BB13" s="14">
        <v>53</v>
      </c>
      <c r="BC13" s="14">
        <v>54</v>
      </c>
      <c r="BD13" s="14">
        <v>55</v>
      </c>
      <c r="BE13" s="14">
        <v>56</v>
      </c>
      <c r="BF13" s="14">
        <v>57</v>
      </c>
      <c r="BG13" s="14">
        <v>58</v>
      </c>
      <c r="BH13" s="14">
        <v>59</v>
      </c>
      <c r="BI13" s="14">
        <v>60</v>
      </c>
      <c r="BJ13" s="14">
        <v>61</v>
      </c>
      <c r="BK13" s="14">
        <v>62</v>
      </c>
      <c r="BL13" s="14">
        <v>63</v>
      </c>
      <c r="BM13" s="14">
        <v>64</v>
      </c>
      <c r="BN13" s="14">
        <v>65</v>
      </c>
      <c r="BO13" s="14">
        <v>66</v>
      </c>
      <c r="BP13" s="14">
        <v>67</v>
      </c>
      <c r="BQ13" s="14">
        <v>68</v>
      </c>
      <c r="BR13" s="14">
        <v>69</v>
      </c>
      <c r="BS13" s="14">
        <v>70</v>
      </c>
      <c r="BT13" s="14">
        <v>71</v>
      </c>
      <c r="BU13" s="14">
        <v>72</v>
      </c>
      <c r="BV13" s="14">
        <v>73</v>
      </c>
      <c r="BW13" s="14">
        <v>74</v>
      </c>
      <c r="BX13" s="14">
        <v>75</v>
      </c>
      <c r="BY13" s="14">
        <v>76</v>
      </c>
      <c r="BZ13" s="14">
        <v>77</v>
      </c>
      <c r="CA13" s="14">
        <v>78</v>
      </c>
      <c r="CB13" s="14">
        <v>79</v>
      </c>
      <c r="CC13" s="14">
        <v>80</v>
      </c>
      <c r="CD13" s="14">
        <v>81</v>
      </c>
      <c r="CE13" s="14">
        <v>82</v>
      </c>
      <c r="CF13" s="14">
        <v>83</v>
      </c>
      <c r="CG13" s="14">
        <v>84</v>
      </c>
      <c r="CH13" s="14">
        <v>85</v>
      </c>
      <c r="CI13" s="14">
        <v>86</v>
      </c>
      <c r="CJ13" s="14">
        <v>87</v>
      </c>
    </row>
    <row r="14" spans="1:88" ht="15" customHeight="1">
      <c r="A14" s="3" t="s">
        <v>1</v>
      </c>
      <c r="B14" s="5"/>
      <c r="C14" s="5"/>
      <c r="D14" s="5"/>
      <c r="E14" s="15">
        <v>1020943.8</v>
      </c>
      <c r="F14" s="15">
        <v>1020943.8</v>
      </c>
      <c r="G14" s="5">
        <f>F14/E14*100</f>
        <v>100</v>
      </c>
      <c r="H14" s="5"/>
      <c r="I14" s="5"/>
      <c r="J14" s="5"/>
      <c r="K14" s="16">
        <f>B14+E14+H14</f>
        <v>1020943.8</v>
      </c>
      <c r="L14" s="16">
        <f>C14+F14+I14</f>
        <v>1020943.8</v>
      </c>
      <c r="M14" s="7">
        <f>L14/K14*100</f>
        <v>100</v>
      </c>
      <c r="N14" s="17">
        <v>2741527.2</v>
      </c>
      <c r="O14" s="17">
        <v>2741527.2</v>
      </c>
      <c r="P14" s="26">
        <f>O14/N14*100</f>
        <v>100</v>
      </c>
      <c r="Q14" s="5"/>
      <c r="R14" s="5"/>
      <c r="S14" s="5"/>
      <c r="T14" s="10">
        <f>N14+Q14</f>
        <v>2741527.2</v>
      </c>
      <c r="U14" s="10">
        <f>O14+R14</f>
        <v>2741527.2</v>
      </c>
      <c r="V14" s="4">
        <f>U14/T14*100</f>
        <v>100</v>
      </c>
      <c r="W14" s="5"/>
      <c r="X14" s="5"/>
      <c r="Y14" s="5"/>
      <c r="Z14" s="5"/>
      <c r="AA14" s="5"/>
      <c r="AB14" s="5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15">
        <v>61457.13</v>
      </c>
      <c r="BE14" s="15">
        <v>61457.13</v>
      </c>
      <c r="BF14" s="5">
        <f>BE14/BD14*100</f>
        <v>100</v>
      </c>
      <c r="BG14" s="15">
        <v>180542.87</v>
      </c>
      <c r="BH14" s="15">
        <v>180542.87</v>
      </c>
      <c r="BI14" s="5">
        <f>BH14/BG14*100</f>
        <v>100</v>
      </c>
      <c r="BJ14" s="5">
        <v>2580000</v>
      </c>
      <c r="BK14" s="5">
        <v>2580000</v>
      </c>
      <c r="BL14" s="5">
        <f>BK14/BJ14*100</f>
        <v>100</v>
      </c>
      <c r="BM14" s="5"/>
      <c r="BN14" s="5"/>
      <c r="BO14" s="5"/>
      <c r="BP14" s="5"/>
      <c r="BQ14" s="5"/>
      <c r="BR14" s="5"/>
      <c r="BS14" s="5">
        <v>120000</v>
      </c>
      <c r="BT14" s="5">
        <v>120000</v>
      </c>
      <c r="BU14" s="5">
        <f>BT14/BS14*100</f>
        <v>100</v>
      </c>
      <c r="BV14" s="5">
        <v>1130800</v>
      </c>
      <c r="BW14" s="5">
        <v>1130800</v>
      </c>
      <c r="BX14" s="5">
        <f>BW14/BV14*100</f>
        <v>100</v>
      </c>
      <c r="BY14" s="5">
        <v>1522000</v>
      </c>
      <c r="BZ14" s="5">
        <v>1522000</v>
      </c>
      <c r="CA14" s="5">
        <f>BZ14/BY14*100</f>
        <v>100</v>
      </c>
      <c r="CB14" s="15"/>
      <c r="CC14" s="15"/>
      <c r="CD14" s="15"/>
      <c r="CE14" s="16">
        <f>AF14+AI14+AL14+AO14+AR14+AU14+AX14+BA14+BD14+BG14+BJ14+BM14+BP14+BS14+BV14+BY14+CB14</f>
        <v>5594800</v>
      </c>
      <c r="CF14" s="16">
        <f>AG14+AJ14+AM14+AP14+AS14+AV14+AY14+BB14+BE14+BH14+BK14+BN14+BQ14+BT14+BW14+BZ14+CC14</f>
        <v>5594800</v>
      </c>
      <c r="CG14" s="7">
        <f>CF14/CE14*100</f>
        <v>100</v>
      </c>
      <c r="CH14" s="10">
        <f aca="true" t="shared" si="0" ref="CH14:CH25">SUM(K14+T14+AC14+CE14)</f>
        <v>9357271</v>
      </c>
      <c r="CI14" s="10">
        <f>L14+U14+AD14+CF14</f>
        <v>9357271</v>
      </c>
      <c r="CJ14" s="4">
        <f>CI14/CH14*100</f>
        <v>100</v>
      </c>
    </row>
    <row r="15" spans="1:88" ht="15" customHeight="1">
      <c r="A15" s="3" t="s">
        <v>2</v>
      </c>
      <c r="B15" s="5">
        <v>3624100</v>
      </c>
      <c r="C15" s="5">
        <v>3624100</v>
      </c>
      <c r="D15" s="5">
        <f>C15/B15*100</f>
        <v>100</v>
      </c>
      <c r="E15" s="15">
        <v>565323.3</v>
      </c>
      <c r="F15" s="15">
        <v>565323.3</v>
      </c>
      <c r="G15" s="5">
        <f aca="true" t="shared" si="1" ref="G15:G25">F15/E15*100</f>
        <v>100</v>
      </c>
      <c r="H15" s="15">
        <v>2862770.6</v>
      </c>
      <c r="I15" s="15">
        <v>2862770.6</v>
      </c>
      <c r="J15" s="5">
        <f>I15/H15*100</f>
        <v>100</v>
      </c>
      <c r="K15" s="16">
        <f aca="true" t="shared" si="2" ref="K15:K26">B15+E15+H15</f>
        <v>7052193.9</v>
      </c>
      <c r="L15" s="16">
        <f aca="true" t="shared" si="3" ref="L15:L26">C15+F15+I15</f>
        <v>7052193.9</v>
      </c>
      <c r="M15" s="7">
        <f aca="true" t="shared" si="4" ref="M15:M26">L15/K15*100</f>
        <v>100</v>
      </c>
      <c r="N15" s="17">
        <v>8686552.7</v>
      </c>
      <c r="O15" s="17">
        <v>8686552.7</v>
      </c>
      <c r="P15" s="26">
        <f aca="true" t="shared" si="5" ref="P15:P23">O15/N15*100</f>
        <v>100</v>
      </c>
      <c r="Q15" s="5">
        <v>1491013</v>
      </c>
      <c r="R15" s="5">
        <v>1491013</v>
      </c>
      <c r="S15" s="5">
        <f>R15/Q15*100</f>
        <v>100</v>
      </c>
      <c r="T15" s="10">
        <f aca="true" t="shared" si="6" ref="T15:T26">N15+Q15</f>
        <v>10177565.7</v>
      </c>
      <c r="U15" s="10">
        <f aca="true" t="shared" si="7" ref="U15:U26">O15+R15</f>
        <v>10177565.7</v>
      </c>
      <c r="V15" s="4">
        <f aca="true" t="shared" si="8" ref="V15:V26">U15/T15*100</f>
        <v>100</v>
      </c>
      <c r="W15" s="15">
        <v>157820.5</v>
      </c>
      <c r="X15" s="15">
        <v>157820.5</v>
      </c>
      <c r="Y15" s="5">
        <f>X15/W15*100</f>
        <v>100</v>
      </c>
      <c r="Z15" s="15">
        <v>105000</v>
      </c>
      <c r="AA15" s="15">
        <v>105000</v>
      </c>
      <c r="AB15" s="5">
        <f>AA15/Z15*100</f>
        <v>100</v>
      </c>
      <c r="AC15" s="10">
        <f aca="true" t="shared" si="9" ref="AC15:AC25">W15+Z15</f>
        <v>262820.5</v>
      </c>
      <c r="AD15" s="10">
        <f aca="true" t="shared" si="10" ref="AD15:AD26">X15+AA15</f>
        <v>262820.5</v>
      </c>
      <c r="AE15" s="4">
        <f>AD15/AC15*100</f>
        <v>100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15">
        <v>50875.83</v>
      </c>
      <c r="BE15" s="15">
        <v>50875.83</v>
      </c>
      <c r="BF15" s="5">
        <f aca="true" t="shared" si="11" ref="BF15:BF26">BE15/BD15*100</f>
        <v>100</v>
      </c>
      <c r="BG15" s="15">
        <v>149458.12</v>
      </c>
      <c r="BH15" s="15">
        <v>149458.12</v>
      </c>
      <c r="BI15" s="5">
        <f aca="true" t="shared" si="12" ref="BI15:BI26">BH15/BG15*100</f>
        <v>100</v>
      </c>
      <c r="BJ15" s="5"/>
      <c r="BK15" s="5"/>
      <c r="BL15" s="5"/>
      <c r="BM15" s="5">
        <v>476232</v>
      </c>
      <c r="BN15" s="5">
        <v>476232</v>
      </c>
      <c r="BO15" s="5">
        <f>BN15/BM15*100</f>
        <v>100</v>
      </c>
      <c r="BP15" s="5"/>
      <c r="BQ15" s="5"/>
      <c r="BR15" s="5"/>
      <c r="BS15" s="5">
        <v>150000</v>
      </c>
      <c r="BT15" s="5">
        <v>150000</v>
      </c>
      <c r="BU15" s="5">
        <f aca="true" t="shared" si="13" ref="BU15:BU26">BT15/BS15*100</f>
        <v>100</v>
      </c>
      <c r="BV15" s="5">
        <v>498300</v>
      </c>
      <c r="BW15" s="5">
        <v>498300</v>
      </c>
      <c r="BX15" s="5">
        <f>BW15/BV15*100</f>
        <v>100</v>
      </c>
      <c r="BY15" s="5"/>
      <c r="BZ15" s="5"/>
      <c r="CA15" s="5"/>
      <c r="CB15" s="15">
        <v>579755.3</v>
      </c>
      <c r="CC15" s="15">
        <v>579755.3</v>
      </c>
      <c r="CD15" s="5">
        <f>CC15/CB15*100</f>
        <v>100</v>
      </c>
      <c r="CE15" s="16">
        <f aca="true" t="shared" si="14" ref="CE15:CE26">AF15+AI15+AL15+AO15+AR15+AU15+AX15+BA15+BD15+BG15+BJ15+BM15+BP15+BS15+BV15+BY15+CB15</f>
        <v>1904621.25</v>
      </c>
      <c r="CF15" s="16">
        <f aca="true" t="shared" si="15" ref="CF15:CF26">AG15+AJ15+AM15+AP15+AS15+AV15+AY15+BB15+BE15+BH15+BK15+BN15+BQ15+BT15+BW15+BZ15+CC15</f>
        <v>1904621.25</v>
      </c>
      <c r="CG15" s="7">
        <f aca="true" t="shared" si="16" ref="CG15:CG26">CF15/CE15*100</f>
        <v>100</v>
      </c>
      <c r="CH15" s="10">
        <f t="shared" si="0"/>
        <v>19397201.35</v>
      </c>
      <c r="CI15" s="10">
        <f aca="true" t="shared" si="17" ref="CI15:CI26">L15+U15+AD15+CF15</f>
        <v>19397201.35</v>
      </c>
      <c r="CJ15" s="4">
        <f aca="true" t="shared" si="18" ref="CJ15:CJ26">CI15/CH15*100</f>
        <v>100</v>
      </c>
    </row>
    <row r="16" spans="1:88" ht="15" customHeight="1">
      <c r="A16" s="3" t="s">
        <v>3</v>
      </c>
      <c r="B16" s="5">
        <v>1313500</v>
      </c>
      <c r="C16" s="5">
        <v>1313500</v>
      </c>
      <c r="D16" s="5">
        <f aca="true" t="shared" si="19" ref="D16:D23">C16/B16*100</f>
        <v>100</v>
      </c>
      <c r="E16" s="15">
        <v>81042.4</v>
      </c>
      <c r="F16" s="15">
        <v>81042.4</v>
      </c>
      <c r="G16" s="5">
        <f t="shared" si="1"/>
        <v>100</v>
      </c>
      <c r="H16" s="15">
        <v>496000</v>
      </c>
      <c r="I16" s="15">
        <v>496000</v>
      </c>
      <c r="J16" s="5">
        <f aca="true" t="shared" si="20" ref="J16:J24">I16/H16*100</f>
        <v>100</v>
      </c>
      <c r="K16" s="16">
        <f t="shared" si="2"/>
        <v>1890542.4</v>
      </c>
      <c r="L16" s="16">
        <f t="shared" si="3"/>
        <v>1890542.4</v>
      </c>
      <c r="M16" s="7">
        <f t="shared" si="4"/>
        <v>100</v>
      </c>
      <c r="N16" s="17">
        <v>3691344.6</v>
      </c>
      <c r="O16" s="17">
        <v>3691344.6</v>
      </c>
      <c r="P16" s="26">
        <f t="shared" si="5"/>
        <v>100</v>
      </c>
      <c r="Q16" s="5">
        <v>14000</v>
      </c>
      <c r="R16" s="5">
        <v>14000</v>
      </c>
      <c r="S16" s="5">
        <f aca="true" t="shared" si="21" ref="S16:S23">R16/Q16*100</f>
        <v>100</v>
      </c>
      <c r="T16" s="10">
        <f t="shared" si="6"/>
        <v>3705344.6</v>
      </c>
      <c r="U16" s="10">
        <f t="shared" si="7"/>
        <v>3705344.6</v>
      </c>
      <c r="V16" s="4">
        <f t="shared" si="8"/>
        <v>100</v>
      </c>
      <c r="W16" s="15">
        <v>157820.5</v>
      </c>
      <c r="X16" s="15">
        <v>157820.5</v>
      </c>
      <c r="Y16" s="5">
        <f aca="true" t="shared" si="22" ref="Y16:Y26">X16/W16*100</f>
        <v>100</v>
      </c>
      <c r="Z16" s="15">
        <v>87500</v>
      </c>
      <c r="AA16" s="15">
        <v>87500</v>
      </c>
      <c r="AB16" s="5">
        <f aca="true" t="shared" si="23" ref="AB16:AB26">AA16/Z16*100</f>
        <v>100</v>
      </c>
      <c r="AC16" s="10">
        <f t="shared" si="9"/>
        <v>245320.5</v>
      </c>
      <c r="AD16" s="10">
        <f t="shared" si="10"/>
        <v>245320.5</v>
      </c>
      <c r="AE16" s="4">
        <f aca="true" t="shared" si="24" ref="AE16:AE26">AD16/AC16*100</f>
        <v>100</v>
      </c>
      <c r="AF16" s="5">
        <v>155060</v>
      </c>
      <c r="AG16" s="5">
        <v>155060</v>
      </c>
      <c r="AH16" s="5">
        <f>AG16/AF16*100</f>
        <v>100</v>
      </c>
      <c r="AI16" s="5">
        <v>454000</v>
      </c>
      <c r="AJ16" s="5">
        <v>454000</v>
      </c>
      <c r="AK16" s="5">
        <f>AJ16/AI16*100</f>
        <v>100</v>
      </c>
      <c r="AL16" s="5">
        <v>13716</v>
      </c>
      <c r="AM16" s="5">
        <v>13716</v>
      </c>
      <c r="AN16" s="5">
        <f>AM16/AL16*100</f>
        <v>100</v>
      </c>
      <c r="AO16" s="5">
        <v>4848</v>
      </c>
      <c r="AP16" s="5">
        <v>4848</v>
      </c>
      <c r="AQ16" s="5">
        <f>AP16/AO16*100</f>
        <v>100</v>
      </c>
      <c r="AR16" s="5">
        <v>22220</v>
      </c>
      <c r="AS16" s="5">
        <v>22220</v>
      </c>
      <c r="AT16" s="5">
        <f>AS16/AR16*100</f>
        <v>100</v>
      </c>
      <c r="AU16" s="5">
        <v>22220</v>
      </c>
      <c r="AV16" s="5">
        <v>22220</v>
      </c>
      <c r="AW16" s="5">
        <f>AV16/AU16*100</f>
        <v>100</v>
      </c>
      <c r="AX16" s="5">
        <v>4848</v>
      </c>
      <c r="AY16" s="5">
        <v>4848</v>
      </c>
      <c r="AZ16" s="5">
        <f>AY16/AX16*100</f>
        <v>100</v>
      </c>
      <c r="BA16" s="5">
        <v>4848</v>
      </c>
      <c r="BB16" s="5">
        <v>4848</v>
      </c>
      <c r="BC16" s="5">
        <f>BB16/BA16*100</f>
        <v>100</v>
      </c>
      <c r="BD16" s="15">
        <v>45711.92</v>
      </c>
      <c r="BE16" s="15">
        <v>45711.92</v>
      </c>
      <c r="BF16" s="5">
        <f t="shared" si="11"/>
        <v>100</v>
      </c>
      <c r="BG16" s="15">
        <v>134288.08</v>
      </c>
      <c r="BH16" s="15">
        <v>134288.08</v>
      </c>
      <c r="BI16" s="5">
        <f t="shared" si="12"/>
        <v>100</v>
      </c>
      <c r="BJ16" s="5"/>
      <c r="BK16" s="5"/>
      <c r="BL16" s="5"/>
      <c r="BM16" s="5"/>
      <c r="BN16" s="5"/>
      <c r="BO16" s="5"/>
      <c r="BP16" s="5"/>
      <c r="BQ16" s="5"/>
      <c r="BR16" s="5"/>
      <c r="BS16" s="5">
        <v>30000</v>
      </c>
      <c r="BT16" s="5">
        <v>30000</v>
      </c>
      <c r="BU16" s="5">
        <f t="shared" si="13"/>
        <v>100</v>
      </c>
      <c r="BV16" s="5">
        <v>35000</v>
      </c>
      <c r="BW16" s="5">
        <v>35000</v>
      </c>
      <c r="BX16" s="5">
        <f>BW16/BV16*100</f>
        <v>100</v>
      </c>
      <c r="BY16" s="5"/>
      <c r="BZ16" s="5"/>
      <c r="CA16" s="5"/>
      <c r="CB16" s="15"/>
      <c r="CC16" s="15"/>
      <c r="CD16" s="15"/>
      <c r="CE16" s="16">
        <f t="shared" si="14"/>
        <v>926760</v>
      </c>
      <c r="CF16" s="16">
        <f t="shared" si="15"/>
        <v>926760</v>
      </c>
      <c r="CG16" s="7">
        <f t="shared" si="16"/>
        <v>100</v>
      </c>
      <c r="CH16" s="10">
        <f t="shared" si="0"/>
        <v>6767967.5</v>
      </c>
      <c r="CI16" s="10">
        <f t="shared" si="17"/>
        <v>6767967.5</v>
      </c>
      <c r="CJ16" s="4">
        <f t="shared" si="18"/>
        <v>100</v>
      </c>
    </row>
    <row r="17" spans="1:88" ht="15" customHeight="1">
      <c r="A17" s="3" t="s">
        <v>4</v>
      </c>
      <c r="B17" s="5">
        <v>387900</v>
      </c>
      <c r="C17" s="5">
        <v>387900</v>
      </c>
      <c r="D17" s="5">
        <f t="shared" si="19"/>
        <v>100</v>
      </c>
      <c r="E17" s="15">
        <v>21865.4</v>
      </c>
      <c r="F17" s="15">
        <v>21865.4</v>
      </c>
      <c r="G17" s="5">
        <f t="shared" si="1"/>
        <v>100</v>
      </c>
      <c r="H17" s="15">
        <v>88000</v>
      </c>
      <c r="I17" s="15">
        <v>88000</v>
      </c>
      <c r="J17" s="5">
        <f t="shared" si="20"/>
        <v>100</v>
      </c>
      <c r="K17" s="16">
        <f t="shared" si="2"/>
        <v>497765.4</v>
      </c>
      <c r="L17" s="16">
        <f t="shared" si="3"/>
        <v>497765.4</v>
      </c>
      <c r="M17" s="7">
        <f t="shared" si="4"/>
        <v>100</v>
      </c>
      <c r="N17" s="17">
        <v>2300001.6</v>
      </c>
      <c r="O17" s="17">
        <v>2300001.6</v>
      </c>
      <c r="P17" s="26">
        <f t="shared" si="5"/>
        <v>100</v>
      </c>
      <c r="Q17" s="5"/>
      <c r="R17" s="5"/>
      <c r="S17" s="5"/>
      <c r="T17" s="10">
        <f t="shared" si="6"/>
        <v>2300001.6</v>
      </c>
      <c r="U17" s="10">
        <f t="shared" si="7"/>
        <v>2300001.6</v>
      </c>
      <c r="V17" s="4">
        <f t="shared" si="8"/>
        <v>100</v>
      </c>
      <c r="W17" s="15">
        <v>157820.5</v>
      </c>
      <c r="X17" s="15">
        <v>157820.5</v>
      </c>
      <c r="Y17" s="5">
        <f t="shared" si="22"/>
        <v>100</v>
      </c>
      <c r="Z17" s="15">
        <v>87500</v>
      </c>
      <c r="AA17" s="15">
        <v>87500</v>
      </c>
      <c r="AB17" s="5">
        <f t="shared" si="23"/>
        <v>100</v>
      </c>
      <c r="AC17" s="10">
        <f t="shared" si="9"/>
        <v>245320.5</v>
      </c>
      <c r="AD17" s="10">
        <f t="shared" si="10"/>
        <v>245320.5</v>
      </c>
      <c r="AE17" s="4">
        <f t="shared" si="24"/>
        <v>100</v>
      </c>
      <c r="AF17" s="5">
        <v>1635</v>
      </c>
      <c r="AG17" s="5">
        <v>1635</v>
      </c>
      <c r="AH17" s="5">
        <f aca="true" t="shared" si="25" ref="AH17:AH26">AG17/AF17*100</f>
        <v>100</v>
      </c>
      <c r="AI17" s="5">
        <v>200000</v>
      </c>
      <c r="AJ17" s="5">
        <v>200000</v>
      </c>
      <c r="AK17" s="5">
        <f aca="true" t="shared" si="26" ref="AK17:AK26">AJ17/AI17*100</f>
        <v>100</v>
      </c>
      <c r="AL17" s="5">
        <v>9971</v>
      </c>
      <c r="AM17" s="5">
        <v>9971</v>
      </c>
      <c r="AN17" s="5">
        <f aca="true" t="shared" si="27" ref="AN17:AN26">AM17/AL17*100</f>
        <v>100</v>
      </c>
      <c r="AO17" s="5">
        <v>1308</v>
      </c>
      <c r="AP17" s="5">
        <v>1308</v>
      </c>
      <c r="AQ17" s="5">
        <f aca="true" t="shared" si="28" ref="AQ17:AQ26">AP17/AO17*100</f>
        <v>100</v>
      </c>
      <c r="AR17" s="5">
        <v>5995</v>
      </c>
      <c r="AS17" s="5">
        <v>5995</v>
      </c>
      <c r="AT17" s="5">
        <f aca="true" t="shared" si="29" ref="AT17:AT26">AS17/AR17*100</f>
        <v>100</v>
      </c>
      <c r="AU17" s="5">
        <v>5995</v>
      </c>
      <c r="AV17" s="5">
        <v>5995</v>
      </c>
      <c r="AW17" s="5">
        <f aca="true" t="shared" si="30" ref="AW17:AW26">AV17/AU17*100</f>
        <v>100</v>
      </c>
      <c r="AX17" s="5">
        <v>1308</v>
      </c>
      <c r="AY17" s="5">
        <v>1308</v>
      </c>
      <c r="AZ17" s="5">
        <f aca="true" t="shared" si="31" ref="AZ17:AZ26">AY17/AX17*100</f>
        <v>100</v>
      </c>
      <c r="BA17" s="5">
        <v>1308</v>
      </c>
      <c r="BB17" s="5">
        <v>1308</v>
      </c>
      <c r="BC17" s="5">
        <f aca="true" t="shared" si="32" ref="BC17:BC26">BB17/BA17*100</f>
        <v>100</v>
      </c>
      <c r="BD17" s="15">
        <v>22855.96</v>
      </c>
      <c r="BE17" s="15">
        <v>22855.96</v>
      </c>
      <c r="BF17" s="5">
        <f t="shared" si="11"/>
        <v>100</v>
      </c>
      <c r="BG17" s="15">
        <v>67144.04</v>
      </c>
      <c r="BH17" s="15">
        <v>67144.04</v>
      </c>
      <c r="BI17" s="5">
        <f t="shared" si="12"/>
        <v>100</v>
      </c>
      <c r="BJ17" s="5"/>
      <c r="BK17" s="5"/>
      <c r="BL17" s="5"/>
      <c r="BM17" s="5"/>
      <c r="BN17" s="5"/>
      <c r="BO17" s="5"/>
      <c r="BP17" s="5"/>
      <c r="BQ17" s="5"/>
      <c r="BR17" s="5"/>
      <c r="BS17" s="5">
        <v>20000</v>
      </c>
      <c r="BT17" s="5">
        <v>20000</v>
      </c>
      <c r="BU17" s="5">
        <f t="shared" si="13"/>
        <v>100</v>
      </c>
      <c r="BV17" s="5">
        <v>200000</v>
      </c>
      <c r="BW17" s="5">
        <v>200000</v>
      </c>
      <c r="BX17" s="5">
        <f>BW17/BV17*100</f>
        <v>100</v>
      </c>
      <c r="BY17" s="5"/>
      <c r="BZ17" s="5"/>
      <c r="CA17" s="5"/>
      <c r="CB17" s="15"/>
      <c r="CC17" s="15"/>
      <c r="CD17" s="15"/>
      <c r="CE17" s="16">
        <f t="shared" si="14"/>
        <v>537520</v>
      </c>
      <c r="CF17" s="16">
        <f t="shared" si="15"/>
        <v>537520</v>
      </c>
      <c r="CG17" s="7">
        <f t="shared" si="16"/>
        <v>100</v>
      </c>
      <c r="CH17" s="10">
        <f t="shared" si="0"/>
        <v>3580607.5</v>
      </c>
      <c r="CI17" s="10">
        <f t="shared" si="17"/>
        <v>3580607.5</v>
      </c>
      <c r="CJ17" s="4">
        <f t="shared" si="18"/>
        <v>100</v>
      </c>
    </row>
    <row r="18" spans="1:88" ht="15" customHeight="1">
      <c r="A18" s="3" t="s">
        <v>5</v>
      </c>
      <c r="B18" s="5">
        <v>491600</v>
      </c>
      <c r="C18" s="5">
        <v>491600</v>
      </c>
      <c r="D18" s="5">
        <f t="shared" si="19"/>
        <v>100</v>
      </c>
      <c r="E18" s="15">
        <v>31494.2</v>
      </c>
      <c r="F18" s="15">
        <v>31494.2</v>
      </c>
      <c r="G18" s="5">
        <f t="shared" si="1"/>
        <v>100</v>
      </c>
      <c r="H18" s="15">
        <v>483000</v>
      </c>
      <c r="I18" s="15">
        <v>483000</v>
      </c>
      <c r="J18" s="5">
        <f t="shared" si="20"/>
        <v>100</v>
      </c>
      <c r="K18" s="16">
        <f t="shared" si="2"/>
        <v>1006094.2</v>
      </c>
      <c r="L18" s="16">
        <f t="shared" si="3"/>
        <v>1006094.2</v>
      </c>
      <c r="M18" s="7">
        <f t="shared" si="4"/>
        <v>100</v>
      </c>
      <c r="N18" s="17">
        <v>4164070.8</v>
      </c>
      <c r="O18" s="17">
        <v>4164070.8</v>
      </c>
      <c r="P18" s="26">
        <f t="shared" si="5"/>
        <v>100</v>
      </c>
      <c r="Q18" s="5">
        <v>9000</v>
      </c>
      <c r="R18" s="5">
        <v>9000</v>
      </c>
      <c r="S18" s="5">
        <f t="shared" si="21"/>
        <v>100</v>
      </c>
      <c r="T18" s="10">
        <f t="shared" si="6"/>
        <v>4173070.8</v>
      </c>
      <c r="U18" s="10">
        <f t="shared" si="7"/>
        <v>4173070.8</v>
      </c>
      <c r="V18" s="4">
        <f t="shared" si="8"/>
        <v>100</v>
      </c>
      <c r="W18" s="15">
        <v>157820.5</v>
      </c>
      <c r="X18" s="15">
        <v>157820.5</v>
      </c>
      <c r="Y18" s="5">
        <f t="shared" si="22"/>
        <v>100</v>
      </c>
      <c r="Z18" s="15">
        <v>87500</v>
      </c>
      <c r="AA18" s="15">
        <v>87500</v>
      </c>
      <c r="AB18" s="5">
        <f t="shared" si="23"/>
        <v>100</v>
      </c>
      <c r="AC18" s="10">
        <f t="shared" si="9"/>
        <v>245320.5</v>
      </c>
      <c r="AD18" s="10">
        <f t="shared" si="10"/>
        <v>245320.5</v>
      </c>
      <c r="AE18" s="4">
        <f t="shared" si="24"/>
        <v>100</v>
      </c>
      <c r="AF18" s="5">
        <v>2355</v>
      </c>
      <c r="AG18" s="5">
        <v>2355</v>
      </c>
      <c r="AH18" s="5">
        <f t="shared" si="25"/>
        <v>100</v>
      </c>
      <c r="AI18" s="5">
        <v>348000</v>
      </c>
      <c r="AJ18" s="5">
        <v>348000</v>
      </c>
      <c r="AK18" s="5">
        <f t="shared" si="26"/>
        <v>100</v>
      </c>
      <c r="AL18" s="5">
        <v>11033</v>
      </c>
      <c r="AM18" s="5">
        <v>11033</v>
      </c>
      <c r="AN18" s="5">
        <f t="shared" si="27"/>
        <v>100</v>
      </c>
      <c r="AO18" s="5">
        <v>1884</v>
      </c>
      <c r="AP18" s="5">
        <v>1884</v>
      </c>
      <c r="AQ18" s="5">
        <f t="shared" si="28"/>
        <v>100</v>
      </c>
      <c r="AR18" s="5">
        <v>8635</v>
      </c>
      <c r="AS18" s="5">
        <v>8635</v>
      </c>
      <c r="AT18" s="5">
        <f t="shared" si="29"/>
        <v>100</v>
      </c>
      <c r="AU18" s="5">
        <v>8635</v>
      </c>
      <c r="AV18" s="5">
        <v>8635</v>
      </c>
      <c r="AW18" s="5">
        <f t="shared" si="30"/>
        <v>100</v>
      </c>
      <c r="AX18" s="5">
        <v>1884</v>
      </c>
      <c r="AY18" s="5">
        <v>1884</v>
      </c>
      <c r="AZ18" s="5">
        <f t="shared" si="31"/>
        <v>100</v>
      </c>
      <c r="BA18" s="5">
        <v>1884</v>
      </c>
      <c r="BB18" s="5">
        <v>1884</v>
      </c>
      <c r="BC18" s="5">
        <f t="shared" si="32"/>
        <v>100</v>
      </c>
      <c r="BD18" s="15">
        <v>85074.96</v>
      </c>
      <c r="BE18" s="15">
        <v>85074.96</v>
      </c>
      <c r="BF18" s="5">
        <f t="shared" si="11"/>
        <v>100</v>
      </c>
      <c r="BG18" s="15">
        <v>249925.04</v>
      </c>
      <c r="BH18" s="15">
        <v>249925.04</v>
      </c>
      <c r="BI18" s="5">
        <f t="shared" si="12"/>
        <v>100</v>
      </c>
      <c r="BJ18" s="5"/>
      <c r="BK18" s="5"/>
      <c r="BL18" s="5"/>
      <c r="BM18" s="5"/>
      <c r="BN18" s="5"/>
      <c r="BO18" s="5"/>
      <c r="BP18" s="5"/>
      <c r="BQ18" s="5"/>
      <c r="BR18" s="5"/>
      <c r="BS18" s="5">
        <v>30000</v>
      </c>
      <c r="BT18" s="5">
        <v>30000</v>
      </c>
      <c r="BU18" s="5">
        <f t="shared" si="13"/>
        <v>100</v>
      </c>
      <c r="BV18" s="5">
        <v>52000</v>
      </c>
      <c r="BW18" s="5">
        <v>52000</v>
      </c>
      <c r="BX18" s="5">
        <f>BW18/BV18*100</f>
        <v>100</v>
      </c>
      <c r="BY18" s="5"/>
      <c r="BZ18" s="5"/>
      <c r="CA18" s="5"/>
      <c r="CB18" s="15"/>
      <c r="CC18" s="15"/>
      <c r="CD18" s="15"/>
      <c r="CE18" s="16">
        <f t="shared" si="14"/>
        <v>801310</v>
      </c>
      <c r="CF18" s="16">
        <f t="shared" si="15"/>
        <v>801310</v>
      </c>
      <c r="CG18" s="7">
        <f t="shared" si="16"/>
        <v>100</v>
      </c>
      <c r="CH18" s="10">
        <f t="shared" si="0"/>
        <v>6225795.5</v>
      </c>
      <c r="CI18" s="10">
        <f t="shared" si="17"/>
        <v>6225795.5</v>
      </c>
      <c r="CJ18" s="4">
        <f t="shared" si="18"/>
        <v>100</v>
      </c>
    </row>
    <row r="19" spans="1:88" ht="15" customHeight="1">
      <c r="A19" s="3" t="s">
        <v>6</v>
      </c>
      <c r="B19" s="5">
        <v>334800</v>
      </c>
      <c r="C19" s="5">
        <v>334800</v>
      </c>
      <c r="D19" s="5">
        <f t="shared" si="19"/>
        <v>100</v>
      </c>
      <c r="E19" s="15">
        <v>23670.8</v>
      </c>
      <c r="F19" s="15">
        <v>23670.8</v>
      </c>
      <c r="G19" s="5">
        <f t="shared" si="1"/>
        <v>100</v>
      </c>
      <c r="H19" s="15"/>
      <c r="I19" s="15"/>
      <c r="J19" s="5"/>
      <c r="K19" s="16">
        <f t="shared" si="2"/>
        <v>358470.8</v>
      </c>
      <c r="L19" s="16">
        <f t="shared" si="3"/>
        <v>358470.8</v>
      </c>
      <c r="M19" s="7">
        <f t="shared" si="4"/>
        <v>100</v>
      </c>
      <c r="N19" s="17">
        <v>3441605.2</v>
      </c>
      <c r="O19" s="17">
        <v>3441605.2</v>
      </c>
      <c r="P19" s="26">
        <f t="shared" si="5"/>
        <v>100</v>
      </c>
      <c r="Q19" s="5"/>
      <c r="R19" s="5"/>
      <c r="S19" s="5"/>
      <c r="T19" s="10">
        <f t="shared" si="6"/>
        <v>3441605.2</v>
      </c>
      <c r="U19" s="10">
        <f t="shared" si="7"/>
        <v>3441605.2</v>
      </c>
      <c r="V19" s="4">
        <f t="shared" si="8"/>
        <v>100</v>
      </c>
      <c r="W19" s="15">
        <v>157820.5</v>
      </c>
      <c r="X19" s="15">
        <v>157820.5</v>
      </c>
      <c r="Y19" s="5">
        <f t="shared" si="22"/>
        <v>100</v>
      </c>
      <c r="Z19" s="15">
        <v>87500</v>
      </c>
      <c r="AA19" s="15">
        <v>87500</v>
      </c>
      <c r="AB19" s="5">
        <f t="shared" si="23"/>
        <v>100</v>
      </c>
      <c r="AC19" s="10">
        <f t="shared" si="9"/>
        <v>245320.5</v>
      </c>
      <c r="AD19" s="10">
        <f t="shared" si="10"/>
        <v>245320.5</v>
      </c>
      <c r="AE19" s="4">
        <f t="shared" si="24"/>
        <v>100</v>
      </c>
      <c r="AF19" s="5">
        <v>1770</v>
      </c>
      <c r="AG19" s="5">
        <v>1770</v>
      </c>
      <c r="AH19" s="5">
        <f t="shared" si="25"/>
        <v>100</v>
      </c>
      <c r="AI19" s="5">
        <v>464000</v>
      </c>
      <c r="AJ19" s="5">
        <v>464000</v>
      </c>
      <c r="AK19" s="5">
        <f t="shared" si="26"/>
        <v>100</v>
      </c>
      <c r="AL19" s="5">
        <v>20232</v>
      </c>
      <c r="AM19" s="5">
        <v>20232</v>
      </c>
      <c r="AN19" s="5">
        <f t="shared" si="27"/>
        <v>100</v>
      </c>
      <c r="AO19" s="5">
        <v>1416</v>
      </c>
      <c r="AP19" s="5">
        <v>1416</v>
      </c>
      <c r="AQ19" s="5">
        <f t="shared" si="28"/>
        <v>100</v>
      </c>
      <c r="AR19" s="5">
        <v>6490</v>
      </c>
      <c r="AS19" s="5">
        <v>6490</v>
      </c>
      <c r="AT19" s="5">
        <f t="shared" si="29"/>
        <v>100</v>
      </c>
      <c r="AU19" s="5">
        <v>6490</v>
      </c>
      <c r="AV19" s="5">
        <v>6490</v>
      </c>
      <c r="AW19" s="5">
        <f t="shared" si="30"/>
        <v>100</v>
      </c>
      <c r="AX19" s="5">
        <v>1416</v>
      </c>
      <c r="AY19" s="5">
        <v>1416</v>
      </c>
      <c r="AZ19" s="5">
        <f t="shared" si="31"/>
        <v>100</v>
      </c>
      <c r="BA19" s="5">
        <v>1416</v>
      </c>
      <c r="BB19" s="5">
        <v>1416</v>
      </c>
      <c r="BC19" s="5">
        <f t="shared" si="32"/>
        <v>100</v>
      </c>
      <c r="BD19" s="15">
        <v>15237.31</v>
      </c>
      <c r="BE19" s="15">
        <v>15237.31</v>
      </c>
      <c r="BF19" s="5">
        <f t="shared" si="11"/>
        <v>100</v>
      </c>
      <c r="BG19" s="15">
        <v>44762.69</v>
      </c>
      <c r="BH19" s="15">
        <v>44762.69</v>
      </c>
      <c r="BI19" s="5">
        <f t="shared" si="12"/>
        <v>100</v>
      </c>
      <c r="BJ19" s="5"/>
      <c r="BK19" s="5"/>
      <c r="BL19" s="5"/>
      <c r="BM19" s="5"/>
      <c r="BN19" s="5"/>
      <c r="BO19" s="5"/>
      <c r="BP19" s="5"/>
      <c r="BQ19" s="5"/>
      <c r="BR19" s="5"/>
      <c r="BS19" s="5">
        <v>55000</v>
      </c>
      <c r="BT19" s="5">
        <v>55000</v>
      </c>
      <c r="BU19" s="5">
        <f t="shared" si="13"/>
        <v>100</v>
      </c>
      <c r="BV19" s="5"/>
      <c r="BW19" s="5"/>
      <c r="BX19" s="5"/>
      <c r="BY19" s="5"/>
      <c r="BZ19" s="5"/>
      <c r="CA19" s="5"/>
      <c r="CB19" s="15"/>
      <c r="CC19" s="15"/>
      <c r="CD19" s="15"/>
      <c r="CE19" s="16">
        <f t="shared" si="14"/>
        <v>618230</v>
      </c>
      <c r="CF19" s="16">
        <f t="shared" si="15"/>
        <v>618230</v>
      </c>
      <c r="CG19" s="7">
        <f t="shared" si="16"/>
        <v>100</v>
      </c>
      <c r="CH19" s="10">
        <f t="shared" si="0"/>
        <v>4663626.5</v>
      </c>
      <c r="CI19" s="10">
        <f t="shared" si="17"/>
        <v>4663626.5</v>
      </c>
      <c r="CJ19" s="4">
        <f t="shared" si="18"/>
        <v>100</v>
      </c>
    </row>
    <row r="20" spans="1:88" ht="15" customHeight="1">
      <c r="A20" s="3" t="s">
        <v>7</v>
      </c>
      <c r="B20" s="5">
        <v>1286600</v>
      </c>
      <c r="C20" s="5">
        <v>1286600</v>
      </c>
      <c r="D20" s="5">
        <f t="shared" si="19"/>
        <v>100</v>
      </c>
      <c r="E20" s="15">
        <v>79036.4</v>
      </c>
      <c r="F20" s="15">
        <v>79036.4</v>
      </c>
      <c r="G20" s="5">
        <f t="shared" si="1"/>
        <v>100</v>
      </c>
      <c r="H20" s="15"/>
      <c r="I20" s="15"/>
      <c r="J20" s="5"/>
      <c r="K20" s="16">
        <f t="shared" si="2"/>
        <v>1365636.4</v>
      </c>
      <c r="L20" s="16">
        <f t="shared" si="3"/>
        <v>1365636.4</v>
      </c>
      <c r="M20" s="7">
        <f t="shared" si="4"/>
        <v>100</v>
      </c>
      <c r="N20" s="17">
        <v>4302309.6</v>
      </c>
      <c r="O20" s="17">
        <v>4302309.6</v>
      </c>
      <c r="P20" s="26">
        <f t="shared" si="5"/>
        <v>100</v>
      </c>
      <c r="Q20" s="5">
        <v>11000</v>
      </c>
      <c r="R20" s="5">
        <v>11000</v>
      </c>
      <c r="S20" s="5">
        <f t="shared" si="21"/>
        <v>100</v>
      </c>
      <c r="T20" s="10">
        <f t="shared" si="6"/>
        <v>4313309.6</v>
      </c>
      <c r="U20" s="10">
        <f t="shared" si="7"/>
        <v>4313309.6</v>
      </c>
      <c r="V20" s="4">
        <f t="shared" si="8"/>
        <v>100</v>
      </c>
      <c r="W20" s="15">
        <v>157820.5</v>
      </c>
      <c r="X20" s="15">
        <v>157820.5</v>
      </c>
      <c r="Y20" s="5">
        <f t="shared" si="22"/>
        <v>100</v>
      </c>
      <c r="Z20" s="15">
        <v>87500</v>
      </c>
      <c r="AA20" s="15">
        <v>87500</v>
      </c>
      <c r="AB20" s="5">
        <f t="shared" si="23"/>
        <v>100</v>
      </c>
      <c r="AC20" s="10">
        <f t="shared" si="9"/>
        <v>245320.5</v>
      </c>
      <c r="AD20" s="10">
        <f t="shared" si="10"/>
        <v>245320.5</v>
      </c>
      <c r="AE20" s="4">
        <f t="shared" si="24"/>
        <v>100</v>
      </c>
      <c r="AF20" s="5">
        <v>71610</v>
      </c>
      <c r="AG20" s="5">
        <v>71610</v>
      </c>
      <c r="AH20" s="5">
        <f t="shared" si="25"/>
        <v>100</v>
      </c>
      <c r="AI20" s="5">
        <v>526000</v>
      </c>
      <c r="AJ20" s="5">
        <v>526000</v>
      </c>
      <c r="AK20" s="5">
        <f t="shared" si="26"/>
        <v>100</v>
      </c>
      <c r="AL20" s="5">
        <v>14400</v>
      </c>
      <c r="AM20" s="5">
        <v>14400</v>
      </c>
      <c r="AN20" s="5">
        <f t="shared" si="27"/>
        <v>100</v>
      </c>
      <c r="AO20" s="5">
        <v>4728</v>
      </c>
      <c r="AP20" s="5">
        <v>4728</v>
      </c>
      <c r="AQ20" s="5">
        <f t="shared" si="28"/>
        <v>100</v>
      </c>
      <c r="AR20" s="5">
        <v>21670</v>
      </c>
      <c r="AS20" s="5">
        <v>21670</v>
      </c>
      <c r="AT20" s="5">
        <f t="shared" si="29"/>
        <v>100</v>
      </c>
      <c r="AU20" s="5">
        <v>21670</v>
      </c>
      <c r="AV20" s="5">
        <v>21670</v>
      </c>
      <c r="AW20" s="5">
        <f t="shared" si="30"/>
        <v>100</v>
      </c>
      <c r="AX20" s="5">
        <v>4728</v>
      </c>
      <c r="AY20" s="5">
        <v>4728</v>
      </c>
      <c r="AZ20" s="5">
        <f t="shared" si="31"/>
        <v>100</v>
      </c>
      <c r="BA20" s="5">
        <v>4728</v>
      </c>
      <c r="BB20" s="5">
        <v>4728</v>
      </c>
      <c r="BC20" s="5">
        <f t="shared" si="32"/>
        <v>100</v>
      </c>
      <c r="BD20" s="15">
        <v>59679.45</v>
      </c>
      <c r="BE20" s="15">
        <v>59679.45</v>
      </c>
      <c r="BF20" s="5">
        <f t="shared" si="11"/>
        <v>100</v>
      </c>
      <c r="BG20" s="15">
        <v>175320.55</v>
      </c>
      <c r="BH20" s="15">
        <v>175320.55</v>
      </c>
      <c r="BI20" s="5">
        <f t="shared" si="12"/>
        <v>100</v>
      </c>
      <c r="BJ20" s="5"/>
      <c r="BK20" s="5"/>
      <c r="BL20" s="5"/>
      <c r="BM20" s="5"/>
      <c r="BN20" s="5"/>
      <c r="BO20" s="5"/>
      <c r="BP20" s="5">
        <v>213562</v>
      </c>
      <c r="BQ20" s="5">
        <v>213562</v>
      </c>
      <c r="BR20" s="5">
        <f>BQ20/BP20*100</f>
        <v>100</v>
      </c>
      <c r="BS20" s="5">
        <v>85000</v>
      </c>
      <c r="BT20" s="5">
        <v>85000</v>
      </c>
      <c r="BU20" s="5">
        <f t="shared" si="13"/>
        <v>100</v>
      </c>
      <c r="BV20" s="5"/>
      <c r="BW20" s="5"/>
      <c r="BX20" s="5"/>
      <c r="BY20" s="5"/>
      <c r="BZ20" s="5"/>
      <c r="CA20" s="5"/>
      <c r="CB20" s="15"/>
      <c r="CC20" s="15"/>
      <c r="CD20" s="15"/>
      <c r="CE20" s="16">
        <f t="shared" si="14"/>
        <v>1203096</v>
      </c>
      <c r="CF20" s="16">
        <f t="shared" si="15"/>
        <v>1203096</v>
      </c>
      <c r="CG20" s="7">
        <f t="shared" si="16"/>
        <v>100</v>
      </c>
      <c r="CH20" s="10">
        <f t="shared" si="0"/>
        <v>7127362.5</v>
      </c>
      <c r="CI20" s="10">
        <f t="shared" si="17"/>
        <v>7127362.5</v>
      </c>
      <c r="CJ20" s="4">
        <f t="shared" si="18"/>
        <v>100</v>
      </c>
    </row>
    <row r="21" spans="1:88" ht="15" customHeight="1">
      <c r="A21" s="3" t="s">
        <v>8</v>
      </c>
      <c r="B21" s="5">
        <v>696600</v>
      </c>
      <c r="C21" s="5">
        <v>696600</v>
      </c>
      <c r="D21" s="5">
        <f t="shared" si="19"/>
        <v>100</v>
      </c>
      <c r="E21" s="15">
        <v>42527.2</v>
      </c>
      <c r="F21" s="15">
        <v>42527.2</v>
      </c>
      <c r="G21" s="5">
        <f t="shared" si="1"/>
        <v>100</v>
      </c>
      <c r="H21" s="15"/>
      <c r="I21" s="15"/>
      <c r="J21" s="5"/>
      <c r="K21" s="16">
        <f t="shared" si="2"/>
        <v>739127.2</v>
      </c>
      <c r="L21" s="16">
        <f t="shared" si="3"/>
        <v>739127.2</v>
      </c>
      <c r="M21" s="7">
        <f t="shared" si="4"/>
        <v>100</v>
      </c>
      <c r="N21" s="17">
        <v>2483422.8</v>
      </c>
      <c r="O21" s="17">
        <v>2483422.8</v>
      </c>
      <c r="P21" s="26">
        <f t="shared" si="5"/>
        <v>100</v>
      </c>
      <c r="Q21" s="5">
        <v>200000</v>
      </c>
      <c r="R21" s="5">
        <v>200000</v>
      </c>
      <c r="S21" s="5">
        <f t="shared" si="21"/>
        <v>100</v>
      </c>
      <c r="T21" s="10">
        <f t="shared" si="6"/>
        <v>2683422.8</v>
      </c>
      <c r="U21" s="10">
        <f t="shared" si="7"/>
        <v>2683422.8</v>
      </c>
      <c r="V21" s="4">
        <f t="shared" si="8"/>
        <v>100</v>
      </c>
      <c r="W21" s="15">
        <v>157820.5</v>
      </c>
      <c r="X21" s="15">
        <v>157820.5</v>
      </c>
      <c r="Y21" s="5">
        <f t="shared" si="22"/>
        <v>100</v>
      </c>
      <c r="Z21" s="15">
        <v>87500</v>
      </c>
      <c r="AA21" s="15">
        <v>87500</v>
      </c>
      <c r="AB21" s="5">
        <f t="shared" si="23"/>
        <v>100</v>
      </c>
      <c r="AC21" s="10">
        <f t="shared" si="9"/>
        <v>245320.5</v>
      </c>
      <c r="AD21" s="10">
        <f t="shared" si="10"/>
        <v>245320.5</v>
      </c>
      <c r="AE21" s="4">
        <f t="shared" si="24"/>
        <v>100</v>
      </c>
      <c r="AF21" s="5">
        <v>3180</v>
      </c>
      <c r="AG21" s="5">
        <v>3180</v>
      </c>
      <c r="AH21" s="5">
        <f t="shared" si="25"/>
        <v>100</v>
      </c>
      <c r="AI21" s="5">
        <v>376000</v>
      </c>
      <c r="AJ21" s="5">
        <v>376000</v>
      </c>
      <c r="AK21" s="5">
        <f t="shared" si="26"/>
        <v>100</v>
      </c>
      <c r="AL21" s="5">
        <v>6000</v>
      </c>
      <c r="AM21" s="5">
        <v>6000</v>
      </c>
      <c r="AN21" s="5">
        <f t="shared" si="27"/>
        <v>100</v>
      </c>
      <c r="AO21" s="5">
        <v>2544</v>
      </c>
      <c r="AP21" s="5">
        <v>2544</v>
      </c>
      <c r="AQ21" s="5">
        <f t="shared" si="28"/>
        <v>100</v>
      </c>
      <c r="AR21" s="5">
        <v>11660</v>
      </c>
      <c r="AS21" s="5">
        <v>11660</v>
      </c>
      <c r="AT21" s="5">
        <f t="shared" si="29"/>
        <v>100</v>
      </c>
      <c r="AU21" s="5">
        <v>11660</v>
      </c>
      <c r="AV21" s="5">
        <v>11660</v>
      </c>
      <c r="AW21" s="5">
        <f t="shared" si="30"/>
        <v>100</v>
      </c>
      <c r="AX21" s="5">
        <v>2544</v>
      </c>
      <c r="AY21" s="5">
        <v>2544</v>
      </c>
      <c r="AZ21" s="5">
        <f t="shared" si="31"/>
        <v>100</v>
      </c>
      <c r="BA21" s="5">
        <v>2544</v>
      </c>
      <c r="BB21" s="5">
        <v>2544</v>
      </c>
      <c r="BC21" s="5">
        <f t="shared" si="32"/>
        <v>100</v>
      </c>
      <c r="BD21" s="15">
        <v>12697.76</v>
      </c>
      <c r="BE21" s="15">
        <v>12697.76</v>
      </c>
      <c r="BF21" s="5">
        <f t="shared" si="11"/>
        <v>100</v>
      </c>
      <c r="BG21" s="15">
        <v>37302.24</v>
      </c>
      <c r="BH21" s="15">
        <v>37302.24</v>
      </c>
      <c r="BI21" s="5">
        <f t="shared" si="12"/>
        <v>100</v>
      </c>
      <c r="BJ21" s="5"/>
      <c r="BK21" s="5"/>
      <c r="BL21" s="5"/>
      <c r="BM21" s="5"/>
      <c r="BN21" s="5"/>
      <c r="BO21" s="5"/>
      <c r="BP21" s="5"/>
      <c r="BQ21" s="5"/>
      <c r="BR21" s="5"/>
      <c r="BS21" s="5">
        <v>55000</v>
      </c>
      <c r="BT21" s="5">
        <v>55000</v>
      </c>
      <c r="BU21" s="5">
        <f t="shared" si="13"/>
        <v>100</v>
      </c>
      <c r="BV21" s="5"/>
      <c r="BW21" s="5"/>
      <c r="BX21" s="5"/>
      <c r="BY21" s="5"/>
      <c r="BZ21" s="5"/>
      <c r="CA21" s="5"/>
      <c r="CB21" s="15"/>
      <c r="CC21" s="15"/>
      <c r="CD21" s="15"/>
      <c r="CE21" s="16">
        <f t="shared" si="14"/>
        <v>521132</v>
      </c>
      <c r="CF21" s="16">
        <f t="shared" si="15"/>
        <v>521132</v>
      </c>
      <c r="CG21" s="7">
        <f t="shared" si="16"/>
        <v>100</v>
      </c>
      <c r="CH21" s="10">
        <f t="shared" si="0"/>
        <v>4189002.5</v>
      </c>
      <c r="CI21" s="10">
        <f t="shared" si="17"/>
        <v>4189002.5</v>
      </c>
      <c r="CJ21" s="4">
        <f t="shared" si="18"/>
        <v>100</v>
      </c>
    </row>
    <row r="22" spans="1:88" ht="15" customHeight="1">
      <c r="A22" s="3" t="s">
        <v>9</v>
      </c>
      <c r="B22" s="5"/>
      <c r="C22" s="5"/>
      <c r="D22" s="5"/>
      <c r="E22" s="15">
        <v>44533.2</v>
      </c>
      <c r="F22" s="15">
        <v>44533.2</v>
      </c>
      <c r="G22" s="5">
        <f t="shared" si="1"/>
        <v>100</v>
      </c>
      <c r="H22" s="15"/>
      <c r="I22" s="15"/>
      <c r="J22" s="5"/>
      <c r="K22" s="16">
        <f t="shared" si="2"/>
        <v>44533.2</v>
      </c>
      <c r="L22" s="16">
        <f t="shared" si="3"/>
        <v>44533.2</v>
      </c>
      <c r="M22" s="7">
        <f t="shared" si="4"/>
        <v>100</v>
      </c>
      <c r="N22" s="17">
        <v>200933.8</v>
      </c>
      <c r="O22" s="17">
        <v>200933.8</v>
      </c>
      <c r="P22" s="26">
        <f t="shared" si="5"/>
        <v>100</v>
      </c>
      <c r="Q22" s="5"/>
      <c r="R22" s="5"/>
      <c r="S22" s="5"/>
      <c r="T22" s="10">
        <f t="shared" si="6"/>
        <v>200933.8</v>
      </c>
      <c r="U22" s="10">
        <f t="shared" si="7"/>
        <v>200933.8</v>
      </c>
      <c r="V22" s="4">
        <f t="shared" si="8"/>
        <v>100</v>
      </c>
      <c r="W22" s="15">
        <v>157820.5</v>
      </c>
      <c r="X22" s="15">
        <v>157820.5</v>
      </c>
      <c r="Y22" s="5">
        <f t="shared" si="22"/>
        <v>100</v>
      </c>
      <c r="Z22" s="15">
        <v>87500</v>
      </c>
      <c r="AA22" s="15">
        <v>87500</v>
      </c>
      <c r="AB22" s="5">
        <f t="shared" si="23"/>
        <v>100</v>
      </c>
      <c r="AC22" s="10">
        <f t="shared" si="9"/>
        <v>245320.5</v>
      </c>
      <c r="AD22" s="10">
        <f t="shared" si="10"/>
        <v>245320.5</v>
      </c>
      <c r="AE22" s="4">
        <f t="shared" si="24"/>
        <v>100</v>
      </c>
      <c r="AF22" s="5">
        <v>3330</v>
      </c>
      <c r="AG22" s="5">
        <v>3330</v>
      </c>
      <c r="AH22" s="5">
        <f t="shared" si="25"/>
        <v>100</v>
      </c>
      <c r="AI22" s="5">
        <v>200000</v>
      </c>
      <c r="AJ22" s="5">
        <v>200000</v>
      </c>
      <c r="AK22" s="5">
        <f t="shared" si="26"/>
        <v>100</v>
      </c>
      <c r="AL22" s="5">
        <v>1200</v>
      </c>
      <c r="AM22" s="5">
        <v>1200</v>
      </c>
      <c r="AN22" s="5">
        <f t="shared" si="27"/>
        <v>100</v>
      </c>
      <c r="AO22" s="5">
        <v>2664</v>
      </c>
      <c r="AP22" s="5">
        <v>2664</v>
      </c>
      <c r="AQ22" s="5">
        <f t="shared" si="28"/>
        <v>100</v>
      </c>
      <c r="AR22" s="5">
        <v>12210</v>
      </c>
      <c r="AS22" s="5">
        <v>12210</v>
      </c>
      <c r="AT22" s="5">
        <f t="shared" si="29"/>
        <v>100</v>
      </c>
      <c r="AU22" s="5">
        <v>12210</v>
      </c>
      <c r="AV22" s="5">
        <v>12210</v>
      </c>
      <c r="AW22" s="5">
        <f t="shared" si="30"/>
        <v>100</v>
      </c>
      <c r="AX22" s="5">
        <v>2664</v>
      </c>
      <c r="AY22" s="5">
        <v>2664</v>
      </c>
      <c r="AZ22" s="5">
        <f t="shared" si="31"/>
        <v>100</v>
      </c>
      <c r="BA22" s="5">
        <v>2664</v>
      </c>
      <c r="BB22" s="5">
        <v>2664</v>
      </c>
      <c r="BC22" s="5">
        <f t="shared" si="32"/>
        <v>100</v>
      </c>
      <c r="BD22" s="15">
        <v>12697.76</v>
      </c>
      <c r="BE22" s="15">
        <v>12697.76</v>
      </c>
      <c r="BF22" s="5">
        <f t="shared" si="11"/>
        <v>100</v>
      </c>
      <c r="BG22" s="15">
        <v>37302.24</v>
      </c>
      <c r="BH22" s="15">
        <v>37302.24</v>
      </c>
      <c r="BI22" s="5">
        <f t="shared" si="12"/>
        <v>100</v>
      </c>
      <c r="BJ22" s="5"/>
      <c r="BK22" s="5"/>
      <c r="BL22" s="5"/>
      <c r="BM22" s="5"/>
      <c r="BN22" s="5"/>
      <c r="BO22" s="5"/>
      <c r="BP22" s="5"/>
      <c r="BQ22" s="5"/>
      <c r="BR22" s="5"/>
      <c r="BS22" s="5">
        <v>100000</v>
      </c>
      <c r="BT22" s="5">
        <v>100000</v>
      </c>
      <c r="BU22" s="5">
        <f t="shared" si="13"/>
        <v>100</v>
      </c>
      <c r="BV22" s="5"/>
      <c r="BW22" s="5"/>
      <c r="BX22" s="5"/>
      <c r="BY22" s="5"/>
      <c r="BZ22" s="5"/>
      <c r="CA22" s="5"/>
      <c r="CB22" s="15"/>
      <c r="CC22" s="15"/>
      <c r="CD22" s="15"/>
      <c r="CE22" s="16">
        <f t="shared" si="14"/>
        <v>386942</v>
      </c>
      <c r="CF22" s="16">
        <f t="shared" si="15"/>
        <v>386942</v>
      </c>
      <c r="CG22" s="7">
        <f t="shared" si="16"/>
        <v>100</v>
      </c>
      <c r="CH22" s="10">
        <f t="shared" si="0"/>
        <v>877729.5</v>
      </c>
      <c r="CI22" s="10">
        <f t="shared" si="17"/>
        <v>877729.5</v>
      </c>
      <c r="CJ22" s="4">
        <f t="shared" si="18"/>
        <v>100</v>
      </c>
    </row>
    <row r="23" spans="1:88" ht="15" customHeight="1">
      <c r="A23" s="3" t="s">
        <v>10</v>
      </c>
      <c r="B23" s="5">
        <v>1624600</v>
      </c>
      <c r="C23" s="5">
        <v>1624600</v>
      </c>
      <c r="D23" s="5">
        <f t="shared" si="19"/>
        <v>100</v>
      </c>
      <c r="E23" s="15">
        <v>122767.2</v>
      </c>
      <c r="F23" s="15">
        <v>122767.2</v>
      </c>
      <c r="G23" s="5">
        <f t="shared" si="1"/>
        <v>100</v>
      </c>
      <c r="H23" s="15"/>
      <c r="I23" s="15"/>
      <c r="J23" s="5"/>
      <c r="K23" s="16">
        <f t="shared" si="2"/>
        <v>1747367.2</v>
      </c>
      <c r="L23" s="16">
        <f t="shared" si="3"/>
        <v>1747367.2</v>
      </c>
      <c r="M23" s="7">
        <f t="shared" si="4"/>
        <v>100</v>
      </c>
      <c r="N23" s="17">
        <v>1294243.8</v>
      </c>
      <c r="O23" s="17">
        <v>1294243.8</v>
      </c>
      <c r="P23" s="26">
        <f t="shared" si="5"/>
        <v>100</v>
      </c>
      <c r="Q23" s="5">
        <v>400000</v>
      </c>
      <c r="R23" s="5">
        <v>400000</v>
      </c>
      <c r="S23" s="5">
        <f t="shared" si="21"/>
        <v>100</v>
      </c>
      <c r="T23" s="10">
        <f t="shared" si="6"/>
        <v>1694243.8</v>
      </c>
      <c r="U23" s="10">
        <f t="shared" si="7"/>
        <v>1694243.8</v>
      </c>
      <c r="V23" s="4">
        <f t="shared" si="8"/>
        <v>100</v>
      </c>
      <c r="W23" s="15">
        <v>157820.5</v>
      </c>
      <c r="X23" s="15">
        <v>157820.5</v>
      </c>
      <c r="Y23" s="5">
        <f t="shared" si="22"/>
        <v>100</v>
      </c>
      <c r="Z23" s="15">
        <v>87500</v>
      </c>
      <c r="AA23" s="15">
        <v>87500</v>
      </c>
      <c r="AB23" s="5">
        <f t="shared" si="23"/>
        <v>100</v>
      </c>
      <c r="AC23" s="10">
        <f t="shared" si="9"/>
        <v>245320.5</v>
      </c>
      <c r="AD23" s="10">
        <f t="shared" si="10"/>
        <v>245320.5</v>
      </c>
      <c r="AE23" s="4">
        <f t="shared" si="24"/>
        <v>100</v>
      </c>
      <c r="AF23" s="5">
        <v>9180</v>
      </c>
      <c r="AG23" s="5">
        <v>9180</v>
      </c>
      <c r="AH23" s="5">
        <f t="shared" si="25"/>
        <v>100</v>
      </c>
      <c r="AI23" s="5">
        <v>400000</v>
      </c>
      <c r="AJ23" s="5">
        <v>400000</v>
      </c>
      <c r="AK23" s="5">
        <f t="shared" si="26"/>
        <v>100</v>
      </c>
      <c r="AL23" s="5">
        <v>2862</v>
      </c>
      <c r="AM23" s="5">
        <v>2862</v>
      </c>
      <c r="AN23" s="5">
        <f t="shared" si="27"/>
        <v>100</v>
      </c>
      <c r="AO23" s="5">
        <v>7344</v>
      </c>
      <c r="AP23" s="5">
        <v>7344</v>
      </c>
      <c r="AQ23" s="5">
        <f t="shared" si="28"/>
        <v>100</v>
      </c>
      <c r="AR23" s="5">
        <v>33660</v>
      </c>
      <c r="AS23" s="5">
        <v>33660</v>
      </c>
      <c r="AT23" s="5">
        <f t="shared" si="29"/>
        <v>100</v>
      </c>
      <c r="AU23" s="5">
        <v>33660</v>
      </c>
      <c r="AV23" s="5">
        <v>33660</v>
      </c>
      <c r="AW23" s="5">
        <f t="shared" si="30"/>
        <v>100</v>
      </c>
      <c r="AX23" s="5">
        <v>7344</v>
      </c>
      <c r="AY23" s="5">
        <v>7344</v>
      </c>
      <c r="AZ23" s="5">
        <f t="shared" si="31"/>
        <v>100</v>
      </c>
      <c r="BA23" s="5">
        <v>7344</v>
      </c>
      <c r="BB23" s="5">
        <v>7344</v>
      </c>
      <c r="BC23" s="5">
        <f t="shared" si="32"/>
        <v>100</v>
      </c>
      <c r="BD23" s="15">
        <v>20316.41</v>
      </c>
      <c r="BE23" s="15">
        <v>20316.41</v>
      </c>
      <c r="BF23" s="5">
        <f t="shared" si="11"/>
        <v>100</v>
      </c>
      <c r="BG23" s="15">
        <v>59683.59</v>
      </c>
      <c r="BH23" s="15">
        <v>59683.59</v>
      </c>
      <c r="BI23" s="5">
        <f t="shared" si="12"/>
        <v>100</v>
      </c>
      <c r="BJ23" s="5"/>
      <c r="BK23" s="5"/>
      <c r="BL23" s="5"/>
      <c r="BM23" s="5"/>
      <c r="BN23" s="5"/>
      <c r="BO23" s="5"/>
      <c r="BP23" s="5"/>
      <c r="BQ23" s="5"/>
      <c r="BR23" s="5"/>
      <c r="BS23" s="5">
        <v>85000</v>
      </c>
      <c r="BT23" s="5">
        <v>85000</v>
      </c>
      <c r="BU23" s="5">
        <f t="shared" si="13"/>
        <v>100</v>
      </c>
      <c r="BV23" s="5"/>
      <c r="BW23" s="5"/>
      <c r="BX23" s="5"/>
      <c r="BY23" s="5"/>
      <c r="BZ23" s="5"/>
      <c r="CA23" s="5"/>
      <c r="CB23" s="15"/>
      <c r="CC23" s="15"/>
      <c r="CD23" s="15"/>
      <c r="CE23" s="16">
        <f t="shared" si="14"/>
        <v>666394</v>
      </c>
      <c r="CF23" s="16">
        <f t="shared" si="15"/>
        <v>666394</v>
      </c>
      <c r="CG23" s="7">
        <f t="shared" si="16"/>
        <v>100</v>
      </c>
      <c r="CH23" s="10">
        <f t="shared" si="0"/>
        <v>4353325.5</v>
      </c>
      <c r="CI23" s="10">
        <f t="shared" si="17"/>
        <v>4353325.5</v>
      </c>
      <c r="CJ23" s="4">
        <f t="shared" si="18"/>
        <v>100</v>
      </c>
    </row>
    <row r="24" spans="1:88" ht="15" customHeight="1">
      <c r="A24" s="3" t="s">
        <v>11</v>
      </c>
      <c r="B24" s="5"/>
      <c r="C24" s="5"/>
      <c r="D24" s="5"/>
      <c r="E24" s="15">
        <v>88865.8</v>
      </c>
      <c r="F24" s="15">
        <v>88865.8</v>
      </c>
      <c r="G24" s="5">
        <f t="shared" si="1"/>
        <v>100</v>
      </c>
      <c r="H24" s="15">
        <v>350000</v>
      </c>
      <c r="I24" s="15">
        <v>350000</v>
      </c>
      <c r="J24" s="5">
        <f t="shared" si="20"/>
        <v>100</v>
      </c>
      <c r="K24" s="16">
        <f t="shared" si="2"/>
        <v>438865.8</v>
      </c>
      <c r="L24" s="16">
        <f t="shared" si="3"/>
        <v>438865.8</v>
      </c>
      <c r="M24" s="7">
        <f t="shared" si="4"/>
        <v>100</v>
      </c>
      <c r="N24" s="17"/>
      <c r="O24" s="17"/>
      <c r="P24" s="17"/>
      <c r="Q24" s="5"/>
      <c r="R24" s="5"/>
      <c r="S24" s="5"/>
      <c r="T24" s="10">
        <f t="shared" si="6"/>
        <v>0</v>
      </c>
      <c r="U24" s="10">
        <f t="shared" si="7"/>
        <v>0</v>
      </c>
      <c r="V24" s="4"/>
      <c r="W24" s="15">
        <v>157820.5</v>
      </c>
      <c r="X24" s="15">
        <v>157820.5</v>
      </c>
      <c r="Y24" s="5">
        <f t="shared" si="22"/>
        <v>100</v>
      </c>
      <c r="Z24" s="15">
        <v>87500</v>
      </c>
      <c r="AA24" s="15">
        <v>87500</v>
      </c>
      <c r="AB24" s="5">
        <f t="shared" si="23"/>
        <v>100</v>
      </c>
      <c r="AC24" s="10">
        <f t="shared" si="9"/>
        <v>245320.5</v>
      </c>
      <c r="AD24" s="10">
        <f t="shared" si="10"/>
        <v>245320.5</v>
      </c>
      <c r="AE24" s="4">
        <f t="shared" si="24"/>
        <v>100</v>
      </c>
      <c r="AF24" s="5">
        <v>28545</v>
      </c>
      <c r="AG24" s="5">
        <v>28545</v>
      </c>
      <c r="AH24" s="5">
        <f t="shared" si="25"/>
        <v>100</v>
      </c>
      <c r="AI24" s="5">
        <v>198000</v>
      </c>
      <c r="AJ24" s="5">
        <v>198000</v>
      </c>
      <c r="AK24" s="5">
        <f t="shared" si="26"/>
        <v>100</v>
      </c>
      <c r="AL24" s="5">
        <v>14400</v>
      </c>
      <c r="AM24" s="5">
        <v>14400</v>
      </c>
      <c r="AN24" s="5">
        <f t="shared" si="27"/>
        <v>100</v>
      </c>
      <c r="AO24" s="5">
        <v>5316</v>
      </c>
      <c r="AP24" s="5">
        <v>5316</v>
      </c>
      <c r="AQ24" s="5">
        <f t="shared" si="28"/>
        <v>100</v>
      </c>
      <c r="AR24" s="5">
        <v>24365</v>
      </c>
      <c r="AS24" s="5">
        <v>24365</v>
      </c>
      <c r="AT24" s="5">
        <f t="shared" si="29"/>
        <v>100</v>
      </c>
      <c r="AU24" s="5">
        <v>24365</v>
      </c>
      <c r="AV24" s="5">
        <v>24365</v>
      </c>
      <c r="AW24" s="5">
        <f t="shared" si="30"/>
        <v>100</v>
      </c>
      <c r="AX24" s="5">
        <v>5316</v>
      </c>
      <c r="AY24" s="5">
        <v>5316</v>
      </c>
      <c r="AZ24" s="5">
        <f t="shared" si="31"/>
        <v>100</v>
      </c>
      <c r="BA24" s="5">
        <v>5316</v>
      </c>
      <c r="BB24" s="5">
        <v>5316</v>
      </c>
      <c r="BC24" s="5">
        <f t="shared" si="32"/>
        <v>100</v>
      </c>
      <c r="BD24" s="15">
        <v>25395.51</v>
      </c>
      <c r="BE24" s="15">
        <v>25395.51</v>
      </c>
      <c r="BF24" s="5">
        <f t="shared" si="11"/>
        <v>100</v>
      </c>
      <c r="BG24" s="15">
        <v>74604.49</v>
      </c>
      <c r="BH24" s="15">
        <v>74604.49</v>
      </c>
      <c r="BI24" s="5">
        <f t="shared" si="12"/>
        <v>100</v>
      </c>
      <c r="BJ24" s="5"/>
      <c r="BK24" s="5"/>
      <c r="BL24" s="5"/>
      <c r="BM24" s="5"/>
      <c r="BN24" s="5"/>
      <c r="BO24" s="5"/>
      <c r="BP24" s="5"/>
      <c r="BQ24" s="5"/>
      <c r="BR24" s="5"/>
      <c r="BS24" s="5">
        <v>25000</v>
      </c>
      <c r="BT24" s="5">
        <v>25000</v>
      </c>
      <c r="BU24" s="5">
        <f t="shared" si="13"/>
        <v>100</v>
      </c>
      <c r="BV24" s="5"/>
      <c r="BW24" s="5"/>
      <c r="BX24" s="5"/>
      <c r="BY24" s="5"/>
      <c r="BZ24" s="5"/>
      <c r="CA24" s="5"/>
      <c r="CB24" s="15"/>
      <c r="CC24" s="15"/>
      <c r="CD24" s="15"/>
      <c r="CE24" s="16">
        <f t="shared" si="14"/>
        <v>430623</v>
      </c>
      <c r="CF24" s="16">
        <f t="shared" si="15"/>
        <v>430623</v>
      </c>
      <c r="CG24" s="7">
        <f t="shared" si="16"/>
        <v>100</v>
      </c>
      <c r="CH24" s="10">
        <f t="shared" si="0"/>
        <v>1114809.3</v>
      </c>
      <c r="CI24" s="10">
        <f t="shared" si="17"/>
        <v>1114809.3</v>
      </c>
      <c r="CJ24" s="4">
        <f t="shared" si="18"/>
        <v>100</v>
      </c>
    </row>
    <row r="25" spans="1:88" ht="15" customHeight="1">
      <c r="A25" s="3" t="s">
        <v>12</v>
      </c>
      <c r="B25" s="5"/>
      <c r="C25" s="5"/>
      <c r="D25" s="5"/>
      <c r="E25" s="15">
        <v>48946.4</v>
      </c>
      <c r="F25" s="15">
        <v>48946.4</v>
      </c>
      <c r="G25" s="5">
        <f t="shared" si="1"/>
        <v>100</v>
      </c>
      <c r="H25" s="15"/>
      <c r="I25" s="15"/>
      <c r="J25" s="15"/>
      <c r="K25" s="16">
        <f t="shared" si="2"/>
        <v>48946.4</v>
      </c>
      <c r="L25" s="16">
        <f t="shared" si="3"/>
        <v>48946.4</v>
      </c>
      <c r="M25" s="7">
        <f t="shared" si="4"/>
        <v>100</v>
      </c>
      <c r="N25" s="17"/>
      <c r="O25" s="17"/>
      <c r="P25" s="17"/>
      <c r="Q25" s="5"/>
      <c r="R25" s="5"/>
      <c r="S25" s="5"/>
      <c r="T25" s="10">
        <f t="shared" si="6"/>
        <v>0</v>
      </c>
      <c r="U25" s="10">
        <f t="shared" si="7"/>
        <v>0</v>
      </c>
      <c r="V25" s="4"/>
      <c r="W25" s="15">
        <v>157820.5</v>
      </c>
      <c r="X25" s="15">
        <v>157820.5</v>
      </c>
      <c r="Y25" s="5">
        <f t="shared" si="22"/>
        <v>100</v>
      </c>
      <c r="Z25" s="15">
        <v>87500</v>
      </c>
      <c r="AA25" s="15">
        <v>87500</v>
      </c>
      <c r="AB25" s="5">
        <f t="shared" si="23"/>
        <v>100</v>
      </c>
      <c r="AC25" s="10">
        <f t="shared" si="9"/>
        <v>245320.5</v>
      </c>
      <c r="AD25" s="10">
        <f t="shared" si="10"/>
        <v>245320.5</v>
      </c>
      <c r="AE25" s="4">
        <f t="shared" si="24"/>
        <v>100</v>
      </c>
      <c r="AF25" s="5">
        <v>25560</v>
      </c>
      <c r="AG25" s="5">
        <v>25560</v>
      </c>
      <c r="AH25" s="5">
        <f t="shared" si="25"/>
        <v>100</v>
      </c>
      <c r="AI25" s="5">
        <v>74000</v>
      </c>
      <c r="AJ25" s="5"/>
      <c r="AK25" s="5">
        <f t="shared" si="26"/>
        <v>0</v>
      </c>
      <c r="AL25" s="5">
        <v>3600</v>
      </c>
      <c r="AM25" s="5">
        <v>3600</v>
      </c>
      <c r="AN25" s="5">
        <f t="shared" si="27"/>
        <v>100</v>
      </c>
      <c r="AO25" s="5">
        <v>2928</v>
      </c>
      <c r="AP25" s="5">
        <v>2928</v>
      </c>
      <c r="AQ25" s="5">
        <f t="shared" si="28"/>
        <v>100</v>
      </c>
      <c r="AR25" s="5">
        <v>13420</v>
      </c>
      <c r="AS25" s="5">
        <v>13420</v>
      </c>
      <c r="AT25" s="5">
        <f t="shared" si="29"/>
        <v>100</v>
      </c>
      <c r="AU25" s="5">
        <v>13420</v>
      </c>
      <c r="AV25" s="5">
        <v>13420</v>
      </c>
      <c r="AW25" s="5">
        <f t="shared" si="30"/>
        <v>100</v>
      </c>
      <c r="AX25" s="5">
        <v>2928</v>
      </c>
      <c r="AY25" s="5">
        <v>2928</v>
      </c>
      <c r="AZ25" s="5">
        <f t="shared" si="31"/>
        <v>100</v>
      </c>
      <c r="BA25" s="5">
        <v>2928</v>
      </c>
      <c r="BB25" s="5">
        <v>2928</v>
      </c>
      <c r="BC25" s="5">
        <f t="shared" si="32"/>
        <v>100</v>
      </c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15"/>
      <c r="CC25" s="15"/>
      <c r="CD25" s="15"/>
      <c r="CE25" s="16">
        <f t="shared" si="14"/>
        <v>138784</v>
      </c>
      <c r="CF25" s="16">
        <f>AG25+AJ25+AM25+AP25+AS25+AV25+AY25+BB25+BE25+BH25+BK25+BN25+BQ25+BT25+BW25+BZ25+CC25</f>
        <v>64784</v>
      </c>
      <c r="CG25" s="7">
        <f t="shared" si="16"/>
        <v>46.67973253400968</v>
      </c>
      <c r="CH25" s="10">
        <f t="shared" si="0"/>
        <v>433050.9</v>
      </c>
      <c r="CI25" s="10">
        <f t="shared" si="17"/>
        <v>359050.9</v>
      </c>
      <c r="CJ25" s="4">
        <f t="shared" si="18"/>
        <v>82.91193945099756</v>
      </c>
    </row>
    <row r="26" spans="1:88" ht="12.75">
      <c r="A26" s="8" t="s">
        <v>13</v>
      </c>
      <c r="B26" s="4">
        <f>SUM(B14:B25)</f>
        <v>9759700</v>
      </c>
      <c r="C26" s="4">
        <f>SUM(C14:C25)</f>
        <v>9759700</v>
      </c>
      <c r="D26" s="4">
        <f>C26/B26*100</f>
        <v>100</v>
      </c>
      <c r="E26" s="4">
        <f>SUM(E14:E25)</f>
        <v>2171016.0999999996</v>
      </c>
      <c r="F26" s="4">
        <f>SUM(F14:F25)</f>
        <v>2171016.0999999996</v>
      </c>
      <c r="G26" s="4">
        <f>F26/E26*100</f>
        <v>100</v>
      </c>
      <c r="H26" s="4">
        <f>SUM(H14:H25)</f>
        <v>4279770.6</v>
      </c>
      <c r="I26" s="4">
        <f>SUM(I14:I25)</f>
        <v>4279770.6</v>
      </c>
      <c r="J26" s="4">
        <f>I26/H26*100</f>
        <v>100</v>
      </c>
      <c r="K26" s="16">
        <f t="shared" si="2"/>
        <v>16210486.7</v>
      </c>
      <c r="L26" s="16">
        <f t="shared" si="3"/>
        <v>16210486.7</v>
      </c>
      <c r="M26" s="7">
        <f t="shared" si="4"/>
        <v>100</v>
      </c>
      <c r="N26" s="4">
        <f>SUM(N14:N25)</f>
        <v>33306012.099999998</v>
      </c>
      <c r="O26" s="4">
        <f>SUM(O14:O25)</f>
        <v>33306012.099999998</v>
      </c>
      <c r="P26" s="4">
        <f>O26/N26*100</f>
        <v>100</v>
      </c>
      <c r="Q26" s="4">
        <f>SUM(Q14:Q25)</f>
        <v>2125013</v>
      </c>
      <c r="R26" s="4">
        <f>SUM(R14:R25)</f>
        <v>2125013</v>
      </c>
      <c r="S26" s="4">
        <f>R26/Q26*100</f>
        <v>100</v>
      </c>
      <c r="T26" s="10">
        <f t="shared" si="6"/>
        <v>35431025.099999994</v>
      </c>
      <c r="U26" s="10">
        <f t="shared" si="7"/>
        <v>35431025.099999994</v>
      </c>
      <c r="V26" s="4">
        <f t="shared" si="8"/>
        <v>100</v>
      </c>
      <c r="W26" s="4">
        <f>SUM(W14:W25)</f>
        <v>1736025.5</v>
      </c>
      <c r="X26" s="4">
        <f>SUM(X14:X25)</f>
        <v>1736025.5</v>
      </c>
      <c r="Y26" s="7">
        <f t="shared" si="22"/>
        <v>100</v>
      </c>
      <c r="Z26" s="4">
        <f>SUM(Z14:Z25)</f>
        <v>980000</v>
      </c>
      <c r="AA26" s="4">
        <f>SUM(AA14:AA25)</f>
        <v>980000</v>
      </c>
      <c r="AB26" s="7">
        <f t="shared" si="23"/>
        <v>100</v>
      </c>
      <c r="AC26" s="10">
        <f>SUM(AC14:AC25)</f>
        <v>2716025.5</v>
      </c>
      <c r="AD26" s="10">
        <f t="shared" si="10"/>
        <v>2716025.5</v>
      </c>
      <c r="AE26" s="4">
        <f t="shared" si="24"/>
        <v>100</v>
      </c>
      <c r="AF26" s="4">
        <f>SUM(AF14:AF25)</f>
        <v>302225</v>
      </c>
      <c r="AG26" s="4">
        <f>SUM(AG14:AG25)</f>
        <v>302225</v>
      </c>
      <c r="AH26" s="7">
        <f t="shared" si="25"/>
        <v>100</v>
      </c>
      <c r="AI26" s="4">
        <f>SUM(AI14:AI25)</f>
        <v>3240000</v>
      </c>
      <c r="AJ26" s="4">
        <f>SUM(AJ14:AJ25)</f>
        <v>3166000</v>
      </c>
      <c r="AK26" s="7">
        <f t="shared" si="26"/>
        <v>97.71604938271605</v>
      </c>
      <c r="AL26" s="4">
        <f>SUM(AL14:AL25)</f>
        <v>97414</v>
      </c>
      <c r="AM26" s="4">
        <f>SUM(AM14:AM25)</f>
        <v>97414</v>
      </c>
      <c r="AN26" s="7">
        <f t="shared" si="27"/>
        <v>100</v>
      </c>
      <c r="AO26" s="4">
        <f>SUM(AO14:AO25)</f>
        <v>34980</v>
      </c>
      <c r="AP26" s="4">
        <f>SUM(AP14:AP25)</f>
        <v>34980</v>
      </c>
      <c r="AQ26" s="7">
        <f t="shared" si="28"/>
        <v>100</v>
      </c>
      <c r="AR26" s="4">
        <f>SUM(AR14:AR25)</f>
        <v>160325</v>
      </c>
      <c r="AS26" s="4">
        <f>SUM(AS14:AS25)</f>
        <v>160325</v>
      </c>
      <c r="AT26" s="7">
        <f t="shared" si="29"/>
        <v>100</v>
      </c>
      <c r="AU26" s="4">
        <f>SUM(AU14:AU25)</f>
        <v>160325</v>
      </c>
      <c r="AV26" s="4">
        <f>SUM(AV14:AV25)</f>
        <v>160325</v>
      </c>
      <c r="AW26" s="7">
        <f t="shared" si="30"/>
        <v>100</v>
      </c>
      <c r="AX26" s="4">
        <f>SUM(AX14:AX25)</f>
        <v>34980</v>
      </c>
      <c r="AY26" s="4">
        <f>SUM(AY14:AY25)</f>
        <v>34980</v>
      </c>
      <c r="AZ26" s="7">
        <f t="shared" si="31"/>
        <v>100</v>
      </c>
      <c r="BA26" s="4">
        <f>SUM(BA14:BA25)</f>
        <v>34980</v>
      </c>
      <c r="BB26" s="4">
        <f>SUM(BB14:BB25)</f>
        <v>34980</v>
      </c>
      <c r="BC26" s="7">
        <f t="shared" si="32"/>
        <v>100</v>
      </c>
      <c r="BD26" s="4">
        <f>SUM(BD14:BD25)</f>
        <v>412000</v>
      </c>
      <c r="BE26" s="4">
        <f>SUM(BE14:BE25)</f>
        <v>412000</v>
      </c>
      <c r="BF26" s="7">
        <f t="shared" si="11"/>
        <v>100</v>
      </c>
      <c r="BG26" s="4">
        <f>SUM(BG14:BG25)</f>
        <v>1210333.9500000002</v>
      </c>
      <c r="BH26" s="4">
        <f>SUM(BH14:BH25)</f>
        <v>1210333.9500000002</v>
      </c>
      <c r="BI26" s="7">
        <f t="shared" si="12"/>
        <v>100</v>
      </c>
      <c r="BJ26" s="4">
        <f>SUM(BJ14:BJ25)</f>
        <v>2580000</v>
      </c>
      <c r="BK26" s="4">
        <f>SUM(BK14:BK25)</f>
        <v>2580000</v>
      </c>
      <c r="BL26" s="4">
        <f>BK26/BJ26*100</f>
        <v>100</v>
      </c>
      <c r="BM26" s="4">
        <f>SUM(BM14:BM25)</f>
        <v>476232</v>
      </c>
      <c r="BN26" s="4">
        <f>SUM(BN14:BN25)</f>
        <v>476232</v>
      </c>
      <c r="BO26" s="4">
        <f>BN26/BM26*100</f>
        <v>100</v>
      </c>
      <c r="BP26" s="4">
        <f>SUM(BP14:BP25)</f>
        <v>213562</v>
      </c>
      <c r="BQ26" s="4">
        <f>SUM(BQ14:BQ25)</f>
        <v>213562</v>
      </c>
      <c r="BR26" s="4">
        <f>BQ26/BP26*100</f>
        <v>100</v>
      </c>
      <c r="BS26" s="4">
        <f>SUM(BS14:BS25)</f>
        <v>755000</v>
      </c>
      <c r="BT26" s="4">
        <f>SUM(BT14:BT25)</f>
        <v>755000</v>
      </c>
      <c r="BU26" s="7">
        <f t="shared" si="13"/>
        <v>100</v>
      </c>
      <c r="BV26" s="4">
        <f>SUM(BV14:BV25)</f>
        <v>1916100</v>
      </c>
      <c r="BW26" s="4">
        <f>SUM(BW14:BW25)</f>
        <v>1916100</v>
      </c>
      <c r="BX26" s="4">
        <f>BW26/BV26*100</f>
        <v>100</v>
      </c>
      <c r="BY26" s="4">
        <f>SUM(BY14:BY25)</f>
        <v>1522000</v>
      </c>
      <c r="BZ26" s="4">
        <f>SUM(BZ14:BZ25)</f>
        <v>1522000</v>
      </c>
      <c r="CA26" s="4">
        <f>BZ26/BY26*100</f>
        <v>100</v>
      </c>
      <c r="CB26" s="10">
        <f>SUM(CB14:CB25)</f>
        <v>579755.3</v>
      </c>
      <c r="CC26" s="10">
        <f>SUM(CC14:CC25)</f>
        <v>579755.3</v>
      </c>
      <c r="CD26" s="4">
        <f>CC26/CB26*100</f>
        <v>100</v>
      </c>
      <c r="CE26" s="16">
        <f t="shared" si="14"/>
        <v>13730212.25</v>
      </c>
      <c r="CF26" s="16">
        <f t="shared" si="15"/>
        <v>13656212.25</v>
      </c>
      <c r="CG26" s="7">
        <f t="shared" si="16"/>
        <v>99.46104256327138</v>
      </c>
      <c r="CH26" s="10">
        <f>SUM(CH14:CH25)</f>
        <v>68087749.55000001</v>
      </c>
      <c r="CI26" s="10">
        <f t="shared" si="17"/>
        <v>68013749.55</v>
      </c>
      <c r="CJ26" s="4">
        <f t="shared" si="18"/>
        <v>99.89131671924966</v>
      </c>
    </row>
  </sheetData>
  <sheetProtection/>
  <mergeCells count="112">
    <mergeCell ref="CE10:CG10"/>
    <mergeCell ref="CE11:CE12"/>
    <mergeCell ref="CF11:CF12"/>
    <mergeCell ref="CG11:CG12"/>
    <mergeCell ref="CH10:CJ10"/>
    <mergeCell ref="CH11:CH12"/>
    <mergeCell ref="CI11:CI12"/>
    <mergeCell ref="CJ11:CJ12"/>
    <mergeCell ref="BY10:CA10"/>
    <mergeCell ref="BY11:BY12"/>
    <mergeCell ref="BZ11:BZ12"/>
    <mergeCell ref="CA11:CA12"/>
    <mergeCell ref="CB10:CD10"/>
    <mergeCell ref="CB11:CB12"/>
    <mergeCell ref="CC11:CC12"/>
    <mergeCell ref="CD11:CD12"/>
    <mergeCell ref="BS10:BU10"/>
    <mergeCell ref="BS11:BS12"/>
    <mergeCell ref="BT11:BT12"/>
    <mergeCell ref="BU11:BU12"/>
    <mergeCell ref="BV10:BX10"/>
    <mergeCell ref="BV11:BV12"/>
    <mergeCell ref="BW11:BW12"/>
    <mergeCell ref="BX11:BX12"/>
    <mergeCell ref="BM10:BO10"/>
    <mergeCell ref="BM11:BM12"/>
    <mergeCell ref="BN11:BN12"/>
    <mergeCell ref="BO11:BO12"/>
    <mergeCell ref="BP10:BR10"/>
    <mergeCell ref="BP11:BP12"/>
    <mergeCell ref="BQ11:BQ12"/>
    <mergeCell ref="BR11:BR12"/>
    <mergeCell ref="BD11:BF11"/>
    <mergeCell ref="BG11:BI11"/>
    <mergeCell ref="BD10:BI10"/>
    <mergeCell ref="BJ10:BL10"/>
    <mergeCell ref="BJ11:BJ12"/>
    <mergeCell ref="BK11:BK12"/>
    <mergeCell ref="BL11:BL12"/>
    <mergeCell ref="AY11:AY12"/>
    <mergeCell ref="AZ11:AZ12"/>
    <mergeCell ref="BA10:BC10"/>
    <mergeCell ref="BA11:BA12"/>
    <mergeCell ref="BB11:BB12"/>
    <mergeCell ref="BC11:BC12"/>
    <mergeCell ref="BA1:BA2"/>
    <mergeCell ref="AR10:AT10"/>
    <mergeCell ref="AR11:AR12"/>
    <mergeCell ref="AS11:AS12"/>
    <mergeCell ref="AT11:AT12"/>
    <mergeCell ref="AU10:AW10"/>
    <mergeCell ref="AU11:AU12"/>
    <mergeCell ref="AV11:AV12"/>
    <mergeCell ref="AW11:AW12"/>
    <mergeCell ref="AX10:AZ10"/>
    <mergeCell ref="AO10:AQ10"/>
    <mergeCell ref="AO11:AO12"/>
    <mergeCell ref="AP11:AP12"/>
    <mergeCell ref="AQ11:AQ12"/>
    <mergeCell ref="AU1:AU2"/>
    <mergeCell ref="AX1:AX2"/>
    <mergeCell ref="AX11:AX12"/>
    <mergeCell ref="AI10:AK10"/>
    <mergeCell ref="AI11:AI12"/>
    <mergeCell ref="AJ11:AJ12"/>
    <mergeCell ref="AK11:AK12"/>
    <mergeCell ref="AL10:AN10"/>
    <mergeCell ref="AL11:AL12"/>
    <mergeCell ref="AM11:AM12"/>
    <mergeCell ref="AN11:AN12"/>
    <mergeCell ref="AC10:AE10"/>
    <mergeCell ref="AC11:AC12"/>
    <mergeCell ref="AD11:AD12"/>
    <mergeCell ref="AE11:AE12"/>
    <mergeCell ref="AF10:AH10"/>
    <mergeCell ref="AF11:AF12"/>
    <mergeCell ref="AG11:AG12"/>
    <mergeCell ref="AH11:AH12"/>
    <mergeCell ref="W10:Y10"/>
    <mergeCell ref="W11:W12"/>
    <mergeCell ref="X11:X12"/>
    <mergeCell ref="Y11:Y12"/>
    <mergeCell ref="Z10:AB10"/>
    <mergeCell ref="Z11:Z12"/>
    <mergeCell ref="AA11:AA12"/>
    <mergeCell ref="AB11:AB12"/>
    <mergeCell ref="N11:N12"/>
    <mergeCell ref="O11:O12"/>
    <mergeCell ref="P11:P12"/>
    <mergeCell ref="T10:V10"/>
    <mergeCell ref="T11:T12"/>
    <mergeCell ref="U11:U12"/>
    <mergeCell ref="V11:V12"/>
    <mergeCell ref="Q10:S10"/>
    <mergeCell ref="B11:D11"/>
    <mergeCell ref="E11:G11"/>
    <mergeCell ref="B10:G10"/>
    <mergeCell ref="K10:M10"/>
    <mergeCell ref="K11:K12"/>
    <mergeCell ref="L11:L12"/>
    <mergeCell ref="M11:M12"/>
    <mergeCell ref="J11:J12"/>
    <mergeCell ref="L4:M4"/>
    <mergeCell ref="N10:P10"/>
    <mergeCell ref="A7:M7"/>
    <mergeCell ref="R11:R12"/>
    <mergeCell ref="S11:S12"/>
    <mergeCell ref="Q11:Q12"/>
    <mergeCell ref="A10:A12"/>
    <mergeCell ref="H10:J10"/>
    <mergeCell ref="H11:H12"/>
    <mergeCell ref="I11:I12"/>
  </mergeCells>
  <printOptions/>
  <pageMargins left="0.3937007874015748" right="0.31496062992125984" top="0.3937007874015748" bottom="0.5905511811023623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2021-11-30T08:17:48Z</cp:lastPrinted>
  <dcterms:created xsi:type="dcterms:W3CDTF">1996-10-08T23:32:33Z</dcterms:created>
  <dcterms:modified xsi:type="dcterms:W3CDTF">2022-02-24T13:34:02Z</dcterms:modified>
  <cp:category/>
  <cp:version/>
  <cp:contentType/>
  <cp:contentStatus/>
</cp:coreProperties>
</file>