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пихин\Сайт\Муниципальные программы\Отчеты об исполнении программ\за 2019 год\"/>
    </mc:Choice>
  </mc:AlternateContent>
  <bookViews>
    <workbookView xWindow="0" yWindow="0" windowWidth="9405" windowHeight="7515"/>
  </bookViews>
  <sheets>
    <sheet name="Лист1" sheetId="1" r:id="rId1"/>
  </sheets>
  <definedNames>
    <definedName name="_xlnm.Print_Titles" localSheetId="0">Лист1!$8:$9</definedName>
    <definedName name="_xlnm.Print_Area" localSheetId="0">Лист1!$A$1:$E$561</definedName>
  </definedNames>
  <calcPr calcId="152511"/>
</workbook>
</file>

<file path=xl/calcChain.xml><?xml version="1.0" encoding="utf-8"?>
<calcChain xmlns="http://schemas.openxmlformats.org/spreadsheetml/2006/main">
  <c r="C71" i="1" l="1"/>
  <c r="D71" i="1"/>
  <c r="E72" i="1"/>
  <c r="C73" i="1"/>
  <c r="D73" i="1"/>
  <c r="E74" i="1"/>
  <c r="C75" i="1"/>
  <c r="D75" i="1"/>
  <c r="E76" i="1"/>
  <c r="E77" i="1"/>
  <c r="C78" i="1"/>
  <c r="D78" i="1"/>
  <c r="E79" i="1"/>
  <c r="C14" i="1"/>
  <c r="C13" i="1" s="1"/>
  <c r="D14" i="1"/>
  <c r="D13" i="1" s="1"/>
  <c r="E15" i="1"/>
  <c r="C17" i="1"/>
  <c r="C16" i="1" s="1"/>
  <c r="D17" i="1"/>
  <c r="D16" i="1" s="1"/>
  <c r="E18" i="1"/>
  <c r="C20" i="1"/>
  <c r="C19" i="1" s="1"/>
  <c r="D20" i="1"/>
  <c r="D19" i="1" s="1"/>
  <c r="E21" i="1"/>
  <c r="C23" i="1"/>
  <c r="C22" i="1" s="1"/>
  <c r="D23" i="1"/>
  <c r="D22" i="1" s="1"/>
  <c r="E24" i="1"/>
  <c r="C26" i="1"/>
  <c r="C25" i="1" s="1"/>
  <c r="D26" i="1"/>
  <c r="E27" i="1"/>
  <c r="C29" i="1"/>
  <c r="C28" i="1" s="1"/>
  <c r="D29" i="1"/>
  <c r="E30" i="1"/>
  <c r="C33" i="1"/>
  <c r="C32" i="1" s="1"/>
  <c r="D33" i="1"/>
  <c r="E34" i="1"/>
  <c r="C36" i="1"/>
  <c r="C35" i="1" s="1"/>
  <c r="D36" i="1"/>
  <c r="D35" i="1" s="1"/>
  <c r="E37" i="1"/>
  <c r="C39" i="1"/>
  <c r="C38" i="1" s="1"/>
  <c r="D39" i="1"/>
  <c r="E40" i="1"/>
  <c r="C42" i="1"/>
  <c r="C41" i="1" s="1"/>
  <c r="D42" i="1"/>
  <c r="D41" i="1" s="1"/>
  <c r="E43" i="1"/>
  <c r="C45" i="1"/>
  <c r="C44" i="1" s="1"/>
  <c r="D45" i="1"/>
  <c r="D44" i="1" s="1"/>
  <c r="E46" i="1"/>
  <c r="C48" i="1"/>
  <c r="C47" i="1" s="1"/>
  <c r="D48" i="1"/>
  <c r="D47" i="1" s="1"/>
  <c r="E49" i="1"/>
  <c r="C51" i="1"/>
  <c r="C50" i="1" s="1"/>
  <c r="D51" i="1"/>
  <c r="D50" i="1" s="1"/>
  <c r="E52" i="1"/>
  <c r="C53" i="1"/>
  <c r="C54" i="1"/>
  <c r="D54" i="1"/>
  <c r="D53" i="1" s="1"/>
  <c r="D371" i="1"/>
  <c r="E132" i="1"/>
  <c r="D131" i="1"/>
  <c r="D130" i="1" s="1"/>
  <c r="C131" i="1"/>
  <c r="C130" i="1" s="1"/>
  <c r="D70" i="1" l="1"/>
  <c r="E53" i="1"/>
  <c r="E44" i="1"/>
  <c r="E16" i="1"/>
  <c r="E71" i="1"/>
  <c r="C70" i="1"/>
  <c r="E70" i="1" s="1"/>
  <c r="E41" i="1"/>
  <c r="E17" i="1"/>
  <c r="E78" i="1"/>
  <c r="E75" i="1"/>
  <c r="E29" i="1"/>
  <c r="E73" i="1"/>
  <c r="E42" i="1"/>
  <c r="D28" i="1"/>
  <c r="E28" i="1" s="1"/>
  <c r="E48" i="1"/>
  <c r="E26" i="1"/>
  <c r="E39" i="1"/>
  <c r="E36" i="1"/>
  <c r="E33" i="1"/>
  <c r="E13" i="1"/>
  <c r="C12" i="1"/>
  <c r="E19" i="1"/>
  <c r="E22" i="1"/>
  <c r="E50" i="1"/>
  <c r="E35" i="1"/>
  <c r="E54" i="1"/>
  <c r="C31" i="1"/>
  <c r="D25" i="1"/>
  <c r="E25" i="1" s="1"/>
  <c r="E14" i="1"/>
  <c r="E51" i="1"/>
  <c r="E45" i="1"/>
  <c r="D38" i="1"/>
  <c r="E38" i="1" s="1"/>
  <c r="D32" i="1"/>
  <c r="E23" i="1"/>
  <c r="E47" i="1"/>
  <c r="E20" i="1"/>
  <c r="E32" i="1"/>
  <c r="E130" i="1"/>
  <c r="E131" i="1"/>
  <c r="D31" i="1" l="1"/>
  <c r="E31" i="1" s="1"/>
  <c r="D12" i="1"/>
  <c r="E12" i="1" s="1"/>
  <c r="E395" i="1"/>
  <c r="E391" i="1"/>
  <c r="E388" i="1"/>
  <c r="E385" i="1"/>
  <c r="E382" i="1"/>
  <c r="E379" i="1"/>
  <c r="E376" i="1"/>
  <c r="E366" i="1"/>
  <c r="E361" i="1"/>
  <c r="E356" i="1"/>
  <c r="E351" i="1"/>
  <c r="E343" i="1"/>
  <c r="E340" i="1"/>
  <c r="E335" i="1"/>
  <c r="E332" i="1"/>
  <c r="E329" i="1"/>
  <c r="E326" i="1"/>
  <c r="E321" i="1"/>
  <c r="E316" i="1"/>
  <c r="E313" i="1"/>
  <c r="E310" i="1"/>
  <c r="E307" i="1"/>
  <c r="E302" i="1"/>
  <c r="E297" i="1"/>
  <c r="E293" i="1"/>
  <c r="E289" i="1"/>
  <c r="E286" i="1"/>
  <c r="E283" i="1"/>
  <c r="E280" i="1"/>
  <c r="E277" i="1"/>
  <c r="E274" i="1"/>
  <c r="E271" i="1"/>
  <c r="E269" i="1"/>
  <c r="E266" i="1"/>
  <c r="E262" i="1"/>
  <c r="E259" i="1"/>
  <c r="E256" i="1"/>
  <c r="E250" i="1"/>
  <c r="E247" i="1"/>
  <c r="E244" i="1"/>
  <c r="E242" i="1"/>
  <c r="E237" i="1"/>
  <c r="E234" i="1"/>
  <c r="E229" i="1"/>
  <c r="E226" i="1"/>
  <c r="E223" i="1"/>
  <c r="E221" i="1"/>
  <c r="E219" i="1"/>
  <c r="E216" i="1"/>
  <c r="E214" i="1"/>
  <c r="E212" i="1"/>
  <c r="E209" i="1"/>
  <c r="E206" i="1"/>
  <c r="E204" i="1"/>
  <c r="E202" i="1"/>
  <c r="E199" i="1"/>
  <c r="E196" i="1"/>
  <c r="E191" i="1"/>
  <c r="E188" i="1"/>
  <c r="E185" i="1"/>
  <c r="E181" i="1"/>
  <c r="E175" i="1"/>
  <c r="E170" i="1"/>
  <c r="E167" i="1"/>
  <c r="E164" i="1"/>
  <c r="E160" i="1"/>
  <c r="E157" i="1"/>
  <c r="E154" i="1"/>
  <c r="E151" i="1"/>
  <c r="E148" i="1"/>
  <c r="E145" i="1"/>
  <c r="E142" i="1"/>
  <c r="E138" i="1"/>
  <c r="E135" i="1"/>
  <c r="E129" i="1"/>
  <c r="E127" i="1"/>
  <c r="E124" i="1"/>
  <c r="E121" i="1"/>
  <c r="E118" i="1"/>
  <c r="E115" i="1"/>
  <c r="E112" i="1"/>
  <c r="E106" i="1"/>
  <c r="E103" i="1"/>
  <c r="E100" i="1"/>
  <c r="E97" i="1"/>
  <c r="E95" i="1"/>
  <c r="E92" i="1"/>
  <c r="E89" i="1"/>
  <c r="E85" i="1"/>
  <c r="E83" i="1"/>
  <c r="E68" i="1"/>
  <c r="E65" i="1"/>
  <c r="E62" i="1"/>
  <c r="E59" i="1"/>
  <c r="E55" i="1"/>
  <c r="D381" i="1"/>
  <c r="C381" i="1"/>
  <c r="C380" i="1" s="1"/>
  <c r="C387" i="1"/>
  <c r="C386" i="1" s="1"/>
  <c r="D387" i="1"/>
  <c r="D386" i="1" s="1"/>
  <c r="E381" i="1" l="1"/>
  <c r="E386" i="1"/>
  <c r="E387" i="1"/>
  <c r="D380" i="1"/>
  <c r="E380" i="1" s="1"/>
  <c r="D378" i="1" l="1"/>
  <c r="C378" i="1"/>
  <c r="C377" i="1" s="1"/>
  <c r="D243" i="1"/>
  <c r="C243" i="1"/>
  <c r="D153" i="1"/>
  <c r="C153" i="1"/>
  <c r="C152" i="1" s="1"/>
  <c r="E378" i="1" l="1"/>
  <c r="D377" i="1"/>
  <c r="D152" i="1"/>
  <c r="E152" i="1" s="1"/>
  <c r="E153" i="1"/>
  <c r="E243" i="1"/>
  <c r="D174" i="1"/>
  <c r="C174" i="1"/>
  <c r="C173" i="1" s="1"/>
  <c r="D309" i="1"/>
  <c r="C309" i="1"/>
  <c r="C308" i="1" s="1"/>
  <c r="D390" i="1"/>
  <c r="C390" i="1"/>
  <c r="C389" i="1" s="1"/>
  <c r="C285" i="1"/>
  <c r="C284" i="1" s="1"/>
  <c r="D141" i="1"/>
  <c r="C141" i="1"/>
  <c r="D308" i="1" l="1"/>
  <c r="E308" i="1" s="1"/>
  <c r="E309" i="1"/>
  <c r="D173" i="1"/>
  <c r="E173" i="1" s="1"/>
  <c r="E174" i="1"/>
  <c r="D140" i="1"/>
  <c r="E141" i="1"/>
  <c r="D389" i="1"/>
  <c r="E389" i="1" s="1"/>
  <c r="E390" i="1"/>
  <c r="C172" i="1"/>
  <c r="D285" i="1"/>
  <c r="C140" i="1"/>
  <c r="D172" i="1" l="1"/>
  <c r="E172" i="1" s="1"/>
  <c r="D284" i="1"/>
  <c r="E284" i="1" s="1"/>
  <c r="E285" i="1"/>
  <c r="E140" i="1"/>
  <c r="D215" i="1" l="1"/>
  <c r="C215" i="1"/>
  <c r="D195" i="1"/>
  <c r="C195" i="1"/>
  <c r="C194" i="1" s="1"/>
  <c r="D190" i="1"/>
  <c r="C190" i="1"/>
  <c r="C189" i="1" s="1"/>
  <c r="D126" i="1"/>
  <c r="C126" i="1"/>
  <c r="E377" i="1"/>
  <c r="D350" i="1"/>
  <c r="C350" i="1"/>
  <c r="C349" i="1" s="1"/>
  <c r="E195" i="1" l="1"/>
  <c r="E190" i="1"/>
  <c r="D349" i="1"/>
  <c r="E350" i="1"/>
  <c r="E126" i="1"/>
  <c r="E215" i="1"/>
  <c r="D194" i="1"/>
  <c r="E194" i="1" s="1"/>
  <c r="D189" i="1"/>
  <c r="E189" i="1" s="1"/>
  <c r="E349" i="1" l="1"/>
  <c r="E348" i="1"/>
  <c r="D258" i="1" l="1"/>
  <c r="C258" i="1"/>
  <c r="C257" i="1" s="1"/>
  <c r="D236" i="1"/>
  <c r="C236" i="1"/>
  <c r="C235" i="1" s="1"/>
  <c r="D257" i="1" l="1"/>
  <c r="E257" i="1" s="1"/>
  <c r="E258" i="1"/>
  <c r="D235" i="1"/>
  <c r="E235" i="1" s="1"/>
  <c r="E236" i="1"/>
  <c r="D159" i="1"/>
  <c r="C159" i="1"/>
  <c r="C158" i="1" s="1"/>
  <c r="D137" i="1"/>
  <c r="C137" i="1"/>
  <c r="C136" i="1" s="1"/>
  <c r="D102" i="1"/>
  <c r="C102" i="1"/>
  <c r="C101" i="1" s="1"/>
  <c r="D288" i="1"/>
  <c r="C282" i="1"/>
  <c r="C281" i="1" s="1"/>
  <c r="D218" i="1"/>
  <c r="C218" i="1"/>
  <c r="D222" i="1"/>
  <c r="C222" i="1"/>
  <c r="D220" i="1"/>
  <c r="C220" i="1"/>
  <c r="D213" i="1"/>
  <c r="C213" i="1"/>
  <c r="D211" i="1"/>
  <c r="C211" i="1"/>
  <c r="D268" i="1"/>
  <c r="C268" i="1"/>
  <c r="D394" i="1"/>
  <c r="C394" i="1"/>
  <c r="C393" i="1" s="1"/>
  <c r="C392" i="1" s="1"/>
  <c r="D384" i="1"/>
  <c r="D383" i="1" s="1"/>
  <c r="C384" i="1"/>
  <c r="C383" i="1" s="1"/>
  <c r="C288" i="1"/>
  <c r="C287" i="1" s="1"/>
  <c r="D249" i="1"/>
  <c r="C249" i="1"/>
  <c r="D225" i="1"/>
  <c r="C225" i="1"/>
  <c r="D228" i="1"/>
  <c r="C228" i="1"/>
  <c r="C227" i="1" s="1"/>
  <c r="D205" i="1"/>
  <c r="C205" i="1"/>
  <c r="D134" i="1"/>
  <c r="C134" i="1"/>
  <c r="D128" i="1"/>
  <c r="C128" i="1"/>
  <c r="C125" i="1" s="1"/>
  <c r="C279" i="1"/>
  <c r="C278" i="1" s="1"/>
  <c r="C292" i="1"/>
  <c r="C291" i="1" s="1"/>
  <c r="D292" i="1"/>
  <c r="D331" i="1"/>
  <c r="C331" i="1"/>
  <c r="C330" i="1" s="1"/>
  <c r="D328" i="1"/>
  <c r="C328" i="1"/>
  <c r="C327" i="1" s="1"/>
  <c r="C276" i="1"/>
  <c r="C275" i="1" s="1"/>
  <c r="D156" i="1"/>
  <c r="C156" i="1"/>
  <c r="C155" i="1" s="1"/>
  <c r="D375" i="1"/>
  <c r="D370" i="1"/>
  <c r="D365" i="1"/>
  <c r="D360" i="1"/>
  <c r="D355" i="1"/>
  <c r="D347" i="1"/>
  <c r="D342" i="1"/>
  <c r="D339" i="1"/>
  <c r="D334" i="1"/>
  <c r="D325" i="1"/>
  <c r="D320" i="1"/>
  <c r="D315" i="1"/>
  <c r="D312" i="1"/>
  <c r="D306" i="1"/>
  <c r="D301" i="1"/>
  <c r="D296" i="1"/>
  <c r="D273" i="1"/>
  <c r="D270" i="1"/>
  <c r="D265" i="1"/>
  <c r="D261" i="1"/>
  <c r="D255" i="1"/>
  <c r="D246" i="1"/>
  <c r="D241" i="1"/>
  <c r="D233" i="1"/>
  <c r="D208" i="1"/>
  <c r="D203" i="1"/>
  <c r="D201" i="1"/>
  <c r="D198" i="1"/>
  <c r="D187" i="1"/>
  <c r="D184" i="1"/>
  <c r="D180" i="1"/>
  <c r="D169" i="1"/>
  <c r="D166" i="1"/>
  <c r="D163" i="1"/>
  <c r="D150" i="1"/>
  <c r="D147" i="1"/>
  <c r="D144" i="1"/>
  <c r="D123" i="1"/>
  <c r="D120" i="1"/>
  <c r="D117" i="1"/>
  <c r="D114" i="1"/>
  <c r="D111" i="1"/>
  <c r="D105" i="1"/>
  <c r="D99" i="1"/>
  <c r="D96" i="1"/>
  <c r="D94" i="1"/>
  <c r="D91" i="1"/>
  <c r="D88" i="1"/>
  <c r="D84" i="1"/>
  <c r="D82" i="1"/>
  <c r="D67" i="1"/>
  <c r="D64" i="1"/>
  <c r="D61" i="1"/>
  <c r="D58" i="1"/>
  <c r="C371" i="1"/>
  <c r="E371" i="1" s="1"/>
  <c r="C375" i="1"/>
  <c r="C374" i="1" s="1"/>
  <c r="C365" i="1"/>
  <c r="C364" i="1" s="1"/>
  <c r="C363" i="1" s="1"/>
  <c r="C339" i="1"/>
  <c r="C338" i="1" s="1"/>
  <c r="C296" i="1"/>
  <c r="C295" i="1" s="1"/>
  <c r="C273" i="1"/>
  <c r="C272" i="1" s="1"/>
  <c r="C270" i="1"/>
  <c r="C265" i="1"/>
  <c r="C264" i="1" s="1"/>
  <c r="C261" i="1"/>
  <c r="C260" i="1" s="1"/>
  <c r="C255" i="1"/>
  <c r="C254" i="1" s="1"/>
  <c r="C198" i="1"/>
  <c r="C197" i="1" s="1"/>
  <c r="C163" i="1"/>
  <c r="C147" i="1"/>
  <c r="C146" i="1" s="1"/>
  <c r="C150" i="1"/>
  <c r="C149" i="1" s="1"/>
  <c r="C120" i="1"/>
  <c r="C119" i="1" s="1"/>
  <c r="C96" i="1"/>
  <c r="C94" i="1"/>
  <c r="C203" i="1"/>
  <c r="C201" i="1"/>
  <c r="C169" i="1"/>
  <c r="C88" i="1"/>
  <c r="C87" i="1" s="1"/>
  <c r="C64" i="1"/>
  <c r="C63" i="1" s="1"/>
  <c r="C99" i="1"/>
  <c r="C98" i="1" s="1"/>
  <c r="C58" i="1"/>
  <c r="C57" i="1" s="1"/>
  <c r="C61" i="1"/>
  <c r="C60" i="1" s="1"/>
  <c r="C67" i="1"/>
  <c r="C82" i="1"/>
  <c r="C84" i="1"/>
  <c r="C91" i="1"/>
  <c r="C105" i="1"/>
  <c r="C104" i="1" s="1"/>
  <c r="C111" i="1"/>
  <c r="C110" i="1" s="1"/>
  <c r="C114" i="1"/>
  <c r="C113" i="1" s="1"/>
  <c r="C117" i="1"/>
  <c r="C123" i="1"/>
  <c r="C122" i="1" s="1"/>
  <c r="C144" i="1"/>
  <c r="C143" i="1" s="1"/>
  <c r="C166" i="1"/>
  <c r="C180" i="1"/>
  <c r="C179" i="1" s="1"/>
  <c r="C184" i="1"/>
  <c r="C187" i="1"/>
  <c r="C186" i="1" s="1"/>
  <c r="C208" i="1"/>
  <c r="C207" i="1" s="1"/>
  <c r="C233" i="1"/>
  <c r="C232" i="1" s="1"/>
  <c r="C231" i="1" s="1"/>
  <c r="C241" i="1"/>
  <c r="C246" i="1"/>
  <c r="C245" i="1" s="1"/>
  <c r="C312" i="1"/>
  <c r="C306" i="1"/>
  <c r="C315" i="1"/>
  <c r="C314" i="1" s="1"/>
  <c r="C320" i="1"/>
  <c r="C319" i="1" s="1"/>
  <c r="C325" i="1"/>
  <c r="C324" i="1" s="1"/>
  <c r="C334" i="1"/>
  <c r="C333" i="1" s="1"/>
  <c r="C342" i="1"/>
  <c r="C347" i="1"/>
  <c r="C346" i="1" s="1"/>
  <c r="C345" i="1" s="1"/>
  <c r="C355" i="1"/>
  <c r="C360" i="1"/>
  <c r="C359" i="1" s="1"/>
  <c r="C358" i="1" s="1"/>
  <c r="D279" i="1"/>
  <c r="D276" i="1"/>
  <c r="C301" i="1"/>
  <c r="C300" i="1" s="1"/>
  <c r="E279" i="1" l="1"/>
  <c r="E292" i="1"/>
  <c r="D291" i="1"/>
  <c r="E291" i="1" s="1"/>
  <c r="E383" i="1"/>
  <c r="E268" i="1"/>
  <c r="E218" i="1"/>
  <c r="C373" i="1"/>
  <c r="E213" i="1"/>
  <c r="C139" i="1"/>
  <c r="E205" i="1"/>
  <c r="E384" i="1"/>
  <c r="E220" i="1"/>
  <c r="E84" i="1"/>
  <c r="E94" i="1"/>
  <c r="E201" i="1"/>
  <c r="E270" i="1"/>
  <c r="D275" i="1"/>
  <c r="E275" i="1" s="1"/>
  <c r="E276" i="1"/>
  <c r="D63" i="1"/>
  <c r="E63" i="1" s="1"/>
  <c r="E64" i="1"/>
  <c r="D87" i="1"/>
  <c r="E87" i="1" s="1"/>
  <c r="E88" i="1"/>
  <c r="D110" i="1"/>
  <c r="E111" i="1"/>
  <c r="D119" i="1"/>
  <c r="E119" i="1" s="1"/>
  <c r="E120" i="1"/>
  <c r="D143" i="1"/>
  <c r="E144" i="1"/>
  <c r="D168" i="1"/>
  <c r="E169" i="1"/>
  <c r="D186" i="1"/>
  <c r="E186" i="1" s="1"/>
  <c r="E187" i="1"/>
  <c r="D240" i="1"/>
  <c r="E241" i="1"/>
  <c r="D260" i="1"/>
  <c r="E260" i="1" s="1"/>
  <c r="E261" i="1"/>
  <c r="D272" i="1"/>
  <c r="E272" i="1" s="1"/>
  <c r="E273" i="1"/>
  <c r="D305" i="1"/>
  <c r="E306" i="1"/>
  <c r="D319" i="1"/>
  <c r="E320" i="1"/>
  <c r="D338" i="1"/>
  <c r="E338" i="1" s="1"/>
  <c r="E339" i="1"/>
  <c r="D354" i="1"/>
  <c r="D353" i="1" s="1"/>
  <c r="E355" i="1"/>
  <c r="D369" i="1"/>
  <c r="D368" i="1" s="1"/>
  <c r="D125" i="1"/>
  <c r="E125" i="1" s="1"/>
  <c r="E128" i="1"/>
  <c r="D227" i="1"/>
  <c r="E227" i="1" s="1"/>
  <c r="E228" i="1"/>
  <c r="D136" i="1"/>
  <c r="E136" i="1" s="1"/>
  <c r="E137" i="1"/>
  <c r="E96" i="1"/>
  <c r="E203" i="1"/>
  <c r="E394" i="1"/>
  <c r="E211" i="1"/>
  <c r="E222" i="1"/>
  <c r="D60" i="1"/>
  <c r="E60" i="1" s="1"/>
  <c r="E61" i="1"/>
  <c r="D104" i="1"/>
  <c r="E104" i="1" s="1"/>
  <c r="E105" i="1"/>
  <c r="D116" i="1"/>
  <c r="E117" i="1"/>
  <c r="D149" i="1"/>
  <c r="E149" i="1" s="1"/>
  <c r="E150" i="1"/>
  <c r="D165" i="1"/>
  <c r="E166" i="1"/>
  <c r="D183" i="1"/>
  <c r="E184" i="1"/>
  <c r="D232" i="1"/>
  <c r="E233" i="1"/>
  <c r="D254" i="1"/>
  <c r="E254" i="1" s="1"/>
  <c r="E255" i="1"/>
  <c r="D300" i="1"/>
  <c r="E301" i="1"/>
  <c r="D314" i="1"/>
  <c r="E314" i="1" s="1"/>
  <c r="E315" i="1"/>
  <c r="D333" i="1"/>
  <c r="E333" i="1" s="1"/>
  <c r="E334" i="1"/>
  <c r="D346" i="1"/>
  <c r="E347" i="1"/>
  <c r="D364" i="1"/>
  <c r="E364" i="1" s="1"/>
  <c r="E365" i="1"/>
  <c r="D155" i="1"/>
  <c r="E155" i="1" s="1"/>
  <c r="E156" i="1"/>
  <c r="D327" i="1"/>
  <c r="E327" i="1" s="1"/>
  <c r="E328" i="1"/>
  <c r="D133" i="1"/>
  <c r="E134" i="1"/>
  <c r="D224" i="1"/>
  <c r="E225" i="1"/>
  <c r="D158" i="1"/>
  <c r="E158" i="1" s="1"/>
  <c r="E159" i="1"/>
  <c r="D57" i="1"/>
  <c r="E57" i="1" s="1"/>
  <c r="E58" i="1"/>
  <c r="D66" i="1"/>
  <c r="E67" i="1"/>
  <c r="D90" i="1"/>
  <c r="E91" i="1"/>
  <c r="D98" i="1"/>
  <c r="E98" i="1" s="1"/>
  <c r="E99" i="1"/>
  <c r="D113" i="1"/>
  <c r="E113" i="1" s="1"/>
  <c r="E114" i="1"/>
  <c r="D122" i="1"/>
  <c r="E122" i="1" s="1"/>
  <c r="E123" i="1"/>
  <c r="D146" i="1"/>
  <c r="E146" i="1" s="1"/>
  <c r="E147" i="1"/>
  <c r="D162" i="1"/>
  <c r="E163" i="1"/>
  <c r="D179" i="1"/>
  <c r="E180" i="1"/>
  <c r="D197" i="1"/>
  <c r="E197" i="1" s="1"/>
  <c r="E198" i="1"/>
  <c r="D207" i="1"/>
  <c r="E207" i="1" s="1"/>
  <c r="E208" i="1"/>
  <c r="D245" i="1"/>
  <c r="E245" i="1" s="1"/>
  <c r="E246" i="1"/>
  <c r="D264" i="1"/>
  <c r="E264" i="1" s="1"/>
  <c r="E265" i="1"/>
  <c r="D295" i="1"/>
  <c r="E296" i="1"/>
  <c r="D311" i="1"/>
  <c r="E312" i="1"/>
  <c r="D324" i="1"/>
  <c r="E324" i="1" s="1"/>
  <c r="E325" i="1"/>
  <c r="D341" i="1"/>
  <c r="E342" i="1"/>
  <c r="D359" i="1"/>
  <c r="E360" i="1"/>
  <c r="D374" i="1"/>
  <c r="E374" i="1" s="1"/>
  <c r="E375" i="1"/>
  <c r="D330" i="1"/>
  <c r="E330" i="1" s="1"/>
  <c r="E331" i="1"/>
  <c r="D248" i="1"/>
  <c r="E249" i="1"/>
  <c r="D101" i="1"/>
  <c r="E101" i="1" s="1"/>
  <c r="E102" i="1"/>
  <c r="E82" i="1"/>
  <c r="E288" i="1"/>
  <c r="C370" i="1"/>
  <c r="E370" i="1" s="1"/>
  <c r="C69" i="1"/>
  <c r="C240" i="1"/>
  <c r="D81" i="1"/>
  <c r="D210" i="1"/>
  <c r="D93" i="1"/>
  <c r="C210" i="1"/>
  <c r="C66" i="1"/>
  <c r="C341" i="1"/>
  <c r="C93" i="1"/>
  <c r="C90" i="1"/>
  <c r="C311" i="1"/>
  <c r="C200" i="1"/>
  <c r="C253" i="1"/>
  <c r="D200" i="1"/>
  <c r="D267" i="1"/>
  <c r="C299" i="1"/>
  <c r="C162" i="1"/>
  <c r="C305" i="1"/>
  <c r="C183" i="1"/>
  <c r="C182" i="1" s="1"/>
  <c r="D217" i="1"/>
  <c r="C217" i="1"/>
  <c r="C294" i="1"/>
  <c r="D287" i="1"/>
  <c r="E287" i="1" s="1"/>
  <c r="D278" i="1"/>
  <c r="E278" i="1" s="1"/>
  <c r="C165" i="1"/>
  <c r="C168" i="1"/>
  <c r="C116" i="1"/>
  <c r="C354" i="1"/>
  <c r="C353" i="1" s="1"/>
  <c r="C267" i="1"/>
  <c r="C263" i="1" s="1"/>
  <c r="C224" i="1"/>
  <c r="C81" i="1"/>
  <c r="C318" i="1"/>
  <c r="C178" i="1"/>
  <c r="C290" i="1"/>
  <c r="C248" i="1"/>
  <c r="D393" i="1"/>
  <c r="E393" i="1" s="1"/>
  <c r="D282" i="1"/>
  <c r="E282" i="1" s="1"/>
  <c r="C133" i="1"/>
  <c r="D290" i="1" l="1"/>
  <c r="E290" i="1" s="1"/>
  <c r="D337" i="1"/>
  <c r="D304" i="1"/>
  <c r="D363" i="1"/>
  <c r="E363" i="1" s="1"/>
  <c r="D239" i="1"/>
  <c r="D253" i="1"/>
  <c r="E253" i="1" s="1"/>
  <c r="C161" i="1"/>
  <c r="D161" i="1"/>
  <c r="C369" i="1"/>
  <c r="C368" i="1" s="1"/>
  <c r="E368" i="1" s="1"/>
  <c r="D323" i="1"/>
  <c r="D182" i="1"/>
  <c r="E182" i="1" s="1"/>
  <c r="E200" i="1"/>
  <c r="C109" i="1"/>
  <c r="E143" i="1"/>
  <c r="D139" i="1"/>
  <c r="E139" i="1" s="1"/>
  <c r="E110" i="1"/>
  <c r="D109" i="1"/>
  <c r="E109" i="1" s="1"/>
  <c r="D56" i="1"/>
  <c r="E217" i="1"/>
  <c r="E210" i="1"/>
  <c r="E353" i="1"/>
  <c r="D80" i="1"/>
  <c r="E81" i="1"/>
  <c r="D69" i="1"/>
  <c r="E69" i="1" s="1"/>
  <c r="D294" i="1"/>
  <c r="E294" i="1" s="1"/>
  <c r="E295" i="1"/>
  <c r="D231" i="1"/>
  <c r="E231" i="1" s="1"/>
  <c r="E232" i="1"/>
  <c r="E267" i="1"/>
  <c r="E248" i="1"/>
  <c r="E341" i="1"/>
  <c r="E162" i="1"/>
  <c r="E66" i="1"/>
  <c r="D345" i="1"/>
  <c r="E345" i="1" s="1"/>
  <c r="E346" i="1"/>
  <c r="D299" i="1"/>
  <c r="E299" i="1" s="1"/>
  <c r="E300" i="1"/>
  <c r="D318" i="1"/>
  <c r="E318" i="1" s="1"/>
  <c r="E319" i="1"/>
  <c r="E224" i="1"/>
  <c r="E183" i="1"/>
  <c r="E168" i="1"/>
  <c r="D86" i="1"/>
  <c r="E93" i="1"/>
  <c r="D358" i="1"/>
  <c r="E358" i="1" s="1"/>
  <c r="E359" i="1"/>
  <c r="D178" i="1"/>
  <c r="E179" i="1"/>
  <c r="D373" i="1"/>
  <c r="E373" i="1" s="1"/>
  <c r="E311" i="1"/>
  <c r="E90" i="1"/>
  <c r="E133" i="1"/>
  <c r="E165" i="1"/>
  <c r="E116" i="1"/>
  <c r="E354" i="1"/>
  <c r="E305" i="1"/>
  <c r="E240" i="1"/>
  <c r="C56" i="1"/>
  <c r="D392" i="1"/>
  <c r="E392" i="1" s="1"/>
  <c r="C337" i="1"/>
  <c r="C86" i="1"/>
  <c r="C323" i="1"/>
  <c r="E323" i="1" s="1"/>
  <c r="C304" i="1"/>
  <c r="C193" i="1"/>
  <c r="D193" i="1"/>
  <c r="C252" i="1"/>
  <c r="C80" i="1"/>
  <c r="C239" i="1"/>
  <c r="D281" i="1"/>
  <c r="E337" i="1" l="1"/>
  <c r="E304" i="1"/>
  <c r="E239" i="1"/>
  <c r="E161" i="1"/>
  <c r="E369" i="1"/>
  <c r="E193" i="1"/>
  <c r="D108" i="1"/>
  <c r="D11" i="1"/>
  <c r="E56" i="1"/>
  <c r="E86" i="1"/>
  <c r="E80" i="1"/>
  <c r="E178" i="1"/>
  <c r="D177" i="1"/>
  <c r="D263" i="1"/>
  <c r="E263" i="1" s="1"/>
  <c r="E281" i="1"/>
  <c r="C177" i="1"/>
  <c r="C11" i="1"/>
  <c r="C108" i="1"/>
  <c r="D252" i="1" l="1"/>
  <c r="E252" i="1" s="1"/>
  <c r="E108" i="1"/>
  <c r="E11" i="1"/>
  <c r="E177" i="1"/>
  <c r="C10" i="1"/>
  <c r="C561" i="1" s="1"/>
  <c r="D10" i="1" l="1"/>
  <c r="D561" i="1" s="1"/>
  <c r="E561" i="1" s="1"/>
  <c r="E10" i="1" l="1"/>
</calcChain>
</file>

<file path=xl/comments1.xml><?xml version="1.0" encoding="utf-8"?>
<comments xmlns="http://schemas.openxmlformats.org/spreadsheetml/2006/main">
  <authors>
    <author>Стасюк</author>
  </authors>
  <commentList>
    <comment ref="D391" authorId="0" shapeId="0">
      <text>
        <r>
          <rPr>
            <b/>
            <sz val="9"/>
            <color indexed="81"/>
            <rFont val="Tahoma"/>
            <family val="2"/>
            <charset val="204"/>
          </rPr>
          <t>Стасюк:</t>
        </r>
        <r>
          <rPr>
            <sz val="9"/>
            <color indexed="81"/>
            <rFont val="Tahoma"/>
            <family val="2"/>
            <charset val="204"/>
          </rPr>
          <t xml:space="preserve">
8,37 ПЕРЕНОСЯТСЯ В 0111</t>
        </r>
      </text>
    </comment>
  </commentList>
</comments>
</file>

<file path=xl/sharedStrings.xml><?xml version="1.0" encoding="utf-8"?>
<sst xmlns="http://schemas.openxmlformats.org/spreadsheetml/2006/main" count="427" uniqueCount="177">
  <si>
    <t>№ п/п</t>
  </si>
  <si>
    <t xml:space="preserve">Наименование </t>
  </si>
  <si>
    <t>1</t>
  </si>
  <si>
    <t>4</t>
  </si>
  <si>
    <t>5</t>
  </si>
  <si>
    <t>6</t>
  </si>
  <si>
    <t>7</t>
  </si>
  <si>
    <t>10</t>
  </si>
  <si>
    <t>2</t>
  </si>
  <si>
    <t>12</t>
  </si>
  <si>
    <t>3</t>
  </si>
  <si>
    <t>9</t>
  </si>
  <si>
    <t>11</t>
  </si>
  <si>
    <t>Итого</t>
  </si>
  <si>
    <t>13</t>
  </si>
  <si>
    <t>14</t>
  </si>
  <si>
    <t>16</t>
  </si>
  <si>
    <t>Организация отдыха детей в каникулярное время</t>
  </si>
  <si>
    <t>1.1</t>
  </si>
  <si>
    <t>1.2</t>
  </si>
  <si>
    <t>1.3</t>
  </si>
  <si>
    <t>1.4</t>
  </si>
  <si>
    <t>1.5</t>
  </si>
  <si>
    <t>Софинансирование вопросов местного значения</t>
  </si>
  <si>
    <t>Выравнивание бюджетной обеспеченности  из районного фонда финансовой поддержки поселений</t>
  </si>
  <si>
    <t>Выравнивание бюджетной обеспеченности поселений</t>
  </si>
  <si>
    <t>Проведение мероприятий профилактической направленности для несовершеннолетних</t>
  </si>
  <si>
    <t>Осуществление государственных полномочий по формированию торгового реестра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</si>
  <si>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</si>
  <si>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Проведение районной сельскохозяйственной ярмарки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</si>
  <si>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</si>
  <si>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</si>
  <si>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</si>
  <si>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</si>
  <si>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</si>
  <si>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</si>
  <si>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Мероприятия в области образования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</si>
  <si>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</si>
  <si>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</si>
  <si>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</si>
  <si>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</si>
  <si>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</si>
  <si>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Дотации</t>
  </si>
  <si>
    <t>Проведение мероприятий для  молодежи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</si>
  <si>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</si>
  <si>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</si>
  <si>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домов культуры</t>
  </si>
  <si>
    <t>Обеспечение деятельности библиотек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</si>
  <si>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</si>
  <si>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Уплата налогов, сборов и иных платежей</t>
  </si>
  <si>
    <t>Расходы на выплаты персоналу казенных учреждений</t>
  </si>
  <si>
    <t>Иные выплаты населению</t>
  </si>
  <si>
    <t>I</t>
  </si>
  <si>
    <t>МУНИЦИПАЛЬНЫЕ ПРОГРАММЫ</t>
  </si>
  <si>
    <t>(рублей)</t>
  </si>
  <si>
    <t>Резервный фонд администрации муниципального образования «Мезенский район»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</si>
  <si>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</si>
  <si>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</si>
  <si>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</si>
  <si>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</si>
  <si>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</si>
  <si>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</si>
  <si>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</si>
  <si>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</si>
  <si>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Поддержка и развитие детского юношеского творчества</t>
  </si>
  <si>
    <t>Обеспечение деятельности ДШИ № 15</t>
  </si>
  <si>
    <t>Проведение районных спортивных соревнований</t>
  </si>
  <si>
    <t>Участие в областных и всероссийских соревнованиях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</si>
  <si>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</si>
  <si>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</si>
  <si>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Реализация общеобразовательных программ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</si>
  <si>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</si>
  <si>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</si>
  <si>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</si>
  <si>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</si>
  <si>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</si>
  <si>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</si>
  <si>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</si>
  <si>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</si>
  <si>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</si>
  <si>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 xml:space="preserve">Обеспечение деятельности детского оздоровительно-образовательного центра "Стрела"  </t>
  </si>
  <si>
    <t>1.6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</si>
  <si>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</si>
  <si>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</si>
  <si>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Сохранение, изучение, развитие и использование  объектов культурного и природного наследия как объектов туристического показа</t>
  </si>
  <si>
    <t>Обеспечение деятельности туристского культурно-музейного центра «Кимжа»</t>
  </si>
  <si>
    <t>4.1</t>
  </si>
  <si>
    <t>4.2</t>
  </si>
  <si>
    <t>Иные 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</si>
  <si>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</si>
  <si>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</si>
  <si>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Обустройство ледовых пешеходных переправ</t>
  </si>
  <si>
    <t xml:space="preserve">Муниципальная программа «Обеспечение жильем молодых семей, проживающих на территории Мезенского района (2016 – 2020 годы)»
</t>
  </si>
  <si>
    <t>Обеспечение поселений  услугами торговли</t>
  </si>
  <si>
    <t>Премирование членов добровольной народной дружины за участие в обеспечении охраны</t>
  </si>
  <si>
    <t>Выплата единовременного пособия молодым специалистам</t>
  </si>
  <si>
    <t>Создание и приобретение справочных и иных материалов по краеведческим ресурсам Мезенского района</t>
  </si>
  <si>
    <t>Муниципальная программа «Развитие малого и среднего предпринимательства на территории муниципального образования «Мезенский муниципальный район на 2017 – 2020 годы»</t>
  </si>
  <si>
    <t>Муниципальная программа «Развитие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2017-2020 годы»</t>
  </si>
  <si>
    <t>Муниципальная программа «Выравнивание бюджетной обеспеченности муниципальных образований поселений Мезенского района на 2017 – 2019 год»</t>
  </si>
  <si>
    <t>Муниципальная программа «Профилактика безнадзорности и правонарушений несовершеннолетних на территории Мезенского муниципального района на 2017 – 2020 год»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</si>
  <si>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на территории Мезенского района на 2017 – 2020 годы»</t>
  </si>
  <si>
    <t>Муниципальная программа «Развитие здравоохранения Мезенского муниципального района 2017 – 2020 годы»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</si>
  <si>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2018 – 2020 годы» </t>
  </si>
  <si>
    <t>Муниципальная программа «Развитие сферы культуры муниципального образования «Мезенский район»  Архангельской области на 2018 – 2020 годы»</t>
  </si>
  <si>
    <t>Муниципальная программа «Устойчивое развитие сельских территорий Мезенского района Архангельской области на 2018 – 2020 годы»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</si>
  <si>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2018 – 2020 годы»</t>
  </si>
  <si>
    <t>Муниципальная программа «Развитие территориального общественного самоуправления в Мезенском районе на 2018-2020 годы»</t>
  </si>
  <si>
    <t>Муниципальная программа «Развитие торговли на территории муниципального образования «Мезенский район  на 2017 – 2019 годы»</t>
  </si>
  <si>
    <t>Муниципальная программа «Молодежь Мезени на 2018 – 2020 годы»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</si>
  <si>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</si>
  <si>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Трудоустройство несовершеннолетних граждан в период каникулярного времени</t>
  </si>
  <si>
    <t>Муниципальная программа "Развитие туризма МО  "Мезенский муниципальный район на 2019 – 2021 годы"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</si>
  <si>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</si>
  <si>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Модернизация и информационное обслуживание</t>
  </si>
  <si>
    <t>Строительство, ремонт и капитальный ремонт моста</t>
  </si>
  <si>
    <t>Муниципальная программы «Развитие строительства, капитальный и текущий ремонты объектов на территории муниципального образования «Мезенский район» на 2019 – 2021 годы»</t>
  </si>
  <si>
    <t>Подпрограмма «Жилищное строительство»</t>
  </si>
  <si>
    <t>Паспортизация и инвентаризация объектов жилищного фонда</t>
  </si>
  <si>
    <t>Формирование земельных участков для многодетных семей</t>
  </si>
  <si>
    <t>Подпрограмма «Социальное строительство»</t>
  </si>
  <si>
    <t>Формирование земельных участков для  социального строительства</t>
  </si>
  <si>
    <t>Строительство, реконструкция, капитальный ремонт школ, интернатов, детских садов</t>
  </si>
  <si>
    <t>Создание в субъектах Российской Федерации дополнительных мест для детей в возрасте от 2 месяцев до 3 лет в общеобразовательных организациях, осуществляющих образовательную деятельность по образовательным программам дошкольного образования</t>
  </si>
  <si>
    <t>Подпрограмма «Инженерная инфраструктура»</t>
  </si>
  <si>
    <t>Обеспечение земельных участков, предоставленных многодетным семьям, коммунальной и инженерной инфраструктурой</t>
  </si>
  <si>
    <t>Подпрограмма "Капитальный, текущий ремонты и реконструкция"</t>
  </si>
  <si>
    <t>Капитальный, текущий ремонты зданий находящихся в муниципальной собственности</t>
  </si>
  <si>
    <t>8.1</t>
  </si>
  <si>
    <t>8.3</t>
  </si>
  <si>
    <t>8.2</t>
  </si>
  <si>
    <t>8.4</t>
  </si>
  <si>
    <t>Обеспечение участия в Маргаритинской ярмарке</t>
  </si>
  <si>
    <t>Муниципальная программа «Профилактика правонарушений в Мезенском районе Архангельской области на 2019-2022 годы»</t>
  </si>
  <si>
    <t>Реализация мероприятий по обеспечению жильем молодых семей</t>
  </si>
  <si>
    <t>Муниципальная программа «Пожарная безопасность в населенных пунктах муниципального образования «Мезенский район» на 2018-2020 годы»</t>
  </si>
  <si>
    <t>Укрепление материально-технической базы подразделений ДПД населенных пунктов</t>
  </si>
  <si>
    <t>Муниципальная программа «Обеспечение экологической безопасности на территории муниципального образования «Мезенский район» на 2019 – 2021 годы»</t>
  </si>
  <si>
    <t>Утилизация бытовых отходов на городской свалке</t>
  </si>
  <si>
    <t xml:space="preserve">Создание условий для предоставления транспортных услуг населению и организация транспортного обслуживания населения автомобильным транспортом в границах поселений и между поселениями в границах муниципального района </t>
  </si>
  <si>
    <t>Организация транспортного обслуживания населения на пассажирских муниципальных маршрутах водного транспорта</t>
  </si>
  <si>
    <t>Софинансирование капитальных вложений в объеты муниципальной собственности муниципальных образований Архангельской области</t>
  </si>
  <si>
    <t>Создание условий для обеспечения поселений и жителей городских округов услугами торговли</t>
  </si>
  <si>
    <t>Расходы на проведение мероприятий за счет благотворительной помощи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</si>
  <si>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</si>
  <si>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Резервный фонд Правительства Архангельской области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</si>
  <si>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</si>
  <si>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в границах поселений</t>
  </si>
  <si>
    <t xml:space="preserve">Создание условий для предоставления транспортных услуг населению и организация транспортного обслуживания населения автомобильным транспортом  между поселениями в границах муниципального района </t>
  </si>
  <si>
    <t>Муниципальная программа «Формирование современной комфортной городской среды в муниципальном образовании  «Мезенский муниципальный район» на 2018-2024 годы»</t>
  </si>
  <si>
    <t>Премии и гранты</t>
  </si>
  <si>
    <t>Создание (реконструкция) и капитальный ремонт учреждений культурно-досугового типа в сельской местности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</si>
  <si>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</si>
  <si>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Обеспечение устойчивого развития сельских территорий</t>
  </si>
  <si>
    <t>Реализация мероприятий по улучшению жилищных условий граждан. проживающих в сельской местности. в том числе молодых семей и молодых специалистов</t>
  </si>
  <si>
    <t>Формирование земельных участков для индивидуального жилищного строительства</t>
  </si>
  <si>
    <t>Мероприятия по реализации молодежной политики в муниципальных образованиях</t>
  </si>
  <si>
    <t>Создание новых мест в общеобразовательных организациях</t>
  </si>
  <si>
    <t>Реализациия программ формирование современной городской среды</t>
  </si>
  <si>
    <t>Резервный фонд администрации муниципального образования "Мезенский район"</t>
  </si>
  <si>
    <t>Установка ограждений территории муниципальных образовательных организаций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</si>
  <si>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образовательнвм программам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</si>
  <si>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</si>
  <si>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Поддержка мер по обеспечению сбалансированности местных бюджетов</t>
  </si>
  <si>
    <t>Финансовая поддержка субъектов малого и среднего предпринимательства</t>
  </si>
  <si>
    <t>Подпрограмма «Развитие туристского культурно-музейного центра «Кимжа»»</t>
  </si>
  <si>
    <t>Реализация мероприятий по укреплению материально-технической базы муниципальных дошкольных образовательных организаций</t>
  </si>
  <si>
    <t>Содержание мест (площадок) накопления твердых коммунальных отходов</t>
  </si>
  <si>
    <t>Обеспечение качественной питьевой водой населения</t>
  </si>
  <si>
    <t>Утверждено</t>
  </si>
  <si>
    <t>Исполнено</t>
  </si>
  <si>
    <t>Процент исполнения</t>
  </si>
  <si>
    <t xml:space="preserve">Эффективность реализации  программы </t>
  </si>
  <si>
    <t>высокая Эффективность использования бюджетных средств</t>
  </si>
  <si>
    <t>средняя эффективность использования бюджетных средств, необходимо внесение  изменений в программу</t>
  </si>
  <si>
    <t>крайне низкая эффективность.Муниципальную программу следует досрочно завершить или существенно пересмотреть</t>
  </si>
  <si>
    <t>Сводная оценка эффективности  реализации муниципальных программ Мезенского муниципального района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</si>
</sst>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3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7030A0"/>
      <name val="Arial"/>
      <family val="2"/>
      <charset val="204"/>
    </font>
    <font>
      <sz val="9"/>
      <color rgb="FF7030A0"/>
      <name val="Arial"/>
      <family val="2"/>
      <charset val="204"/>
    </font>
    <font>
      <sz val="10"/>
      <color rgb="FF7030A0"/>
      <name val="Arial Cyr"/>
      <charset val="204"/>
    </font>
    <font>
      <b/>
      <sz val="10"/>
      <color rgb="FF7030A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12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justify" wrapText="1"/>
    </xf>
    <xf numFmtId="0" fontId="11" fillId="0" borderId="3" xfId="0" applyFont="1" applyFill="1" applyBorder="1" applyAlignment="1">
      <alignment horizontal="left" vertical="justify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" xfId="0" applyFont="1" applyBorder="1"/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6" fillId="0" borderId="0" xfId="0" applyFont="1" applyFill="1"/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13" fillId="0" borderId="18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0" fillId="0" borderId="7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  <xf numFmtId="0" fontId="22" fillId="0" borderId="8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vertical="center" wrapText="1" inden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4" fontId="25" fillId="0" borderId="0" xfId="0" applyNumberFormat="1" applyFont="1" applyFill="1"/>
    <xf numFmtId="0" fontId="25" fillId="0" borderId="15" xfId="0" applyFont="1" applyFill="1" applyBorder="1"/>
    <xf numFmtId="0" fontId="25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0" fontId="25" fillId="0" borderId="0" xfId="0" applyFont="1" applyFill="1"/>
    <xf numFmtId="0" fontId="27" fillId="0" borderId="0" xfId="0" applyFont="1" applyFill="1"/>
    <xf numFmtId="0" fontId="25" fillId="0" borderId="15" xfId="0" applyFont="1" applyFill="1" applyBorder="1" applyAlignment="1">
      <alignment vertical="center"/>
    </xf>
    <xf numFmtId="0" fontId="28" fillId="0" borderId="15" xfId="0" applyFont="1" applyFill="1" applyBorder="1"/>
    <xf numFmtId="0" fontId="27" fillId="0" borderId="15" xfId="0" applyFont="1" applyBorder="1"/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/>
    <xf numFmtId="0" fontId="31" fillId="0" borderId="15" xfId="0" applyFont="1" applyFill="1" applyBorder="1"/>
    <xf numFmtId="0" fontId="29" fillId="0" borderId="15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8" fillId="0" borderId="31" xfId="0" applyFont="1" applyFill="1" applyBorder="1"/>
    <xf numFmtId="49" fontId="17" fillId="0" borderId="32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0" borderId="15" xfId="0" applyFont="1" applyFill="1" applyBorder="1" applyAlignment="1">
      <alignment wrapText="1"/>
    </xf>
    <xf numFmtId="0" fontId="29" fillId="2" borderId="15" xfId="0" applyFont="1" applyFill="1" applyBorder="1"/>
    <xf numFmtId="0" fontId="2" fillId="2" borderId="15" xfId="0" applyFont="1" applyFill="1" applyBorder="1" applyAlignment="1">
      <alignment horizontal="center" wrapText="1"/>
    </xf>
    <xf numFmtId="0" fontId="25" fillId="2" borderId="15" xfId="0" applyFont="1" applyFill="1" applyBorder="1"/>
    <xf numFmtId="0" fontId="29" fillId="2" borderId="37" xfId="0" applyFont="1" applyFill="1" applyBorder="1"/>
    <xf numFmtId="0" fontId="25" fillId="2" borderId="31" xfId="0" applyFont="1" applyFill="1" applyBorder="1"/>
    <xf numFmtId="0" fontId="25" fillId="2" borderId="0" xfId="0" applyFont="1" applyFill="1" applyBorder="1"/>
    <xf numFmtId="0" fontId="26" fillId="0" borderId="0" xfId="0" applyFont="1" applyFill="1" applyAlignment="1">
      <alignment horizontal="right"/>
    </xf>
    <xf numFmtId="0" fontId="26" fillId="0" borderId="29" xfId="0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27" xfId="0" applyBorder="1" applyAlignment="1"/>
    <xf numFmtId="49" fontId="7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2"/>
  <sheetViews>
    <sheetView tabSelected="1" view="pageBreakPreview" zoomScale="70" zoomScaleNormal="100" zoomScaleSheetLayoutView="70" workbookViewId="0">
      <selection activeCell="A6" sqref="A6:E6"/>
    </sheetView>
  </sheetViews>
  <sheetFormatPr defaultColWidth="9.140625" defaultRowHeight="12.75" x14ac:dyDescent="0.2"/>
  <cols>
    <col min="1" max="1" width="3.7109375" style="1" customWidth="1"/>
    <col min="2" max="2" width="75.85546875" style="6" customWidth="1"/>
    <col min="3" max="3" width="22.28515625" style="116" customWidth="1"/>
    <col min="4" max="4" width="19.7109375" style="120" customWidth="1"/>
    <col min="5" max="5" width="20.5703125" style="120" customWidth="1"/>
    <col min="6" max="6" width="27.7109375" style="117" customWidth="1"/>
    <col min="7" max="16384" width="9.140625" style="2"/>
  </cols>
  <sheetData>
    <row r="1" spans="1:6" x14ac:dyDescent="0.2">
      <c r="D1" s="169"/>
      <c r="E1" s="170"/>
    </row>
    <row r="2" spans="1:6" x14ac:dyDescent="0.2">
      <c r="D2" s="118"/>
      <c r="E2" s="118"/>
    </row>
    <row r="3" spans="1:6" x14ac:dyDescent="0.2">
      <c r="D3" s="118"/>
      <c r="E3" s="119"/>
    </row>
    <row r="4" spans="1:6" x14ac:dyDescent="0.2">
      <c r="C4" s="120"/>
      <c r="D4" s="121"/>
      <c r="E4" s="121"/>
    </row>
    <row r="6" spans="1:6" ht="42" customHeight="1" x14ac:dyDescent="0.2">
      <c r="A6" s="177" t="s">
        <v>176</v>
      </c>
      <c r="B6" s="177"/>
      <c r="C6" s="177"/>
      <c r="D6" s="177"/>
      <c r="E6" s="178"/>
    </row>
    <row r="7" spans="1:6" x14ac:dyDescent="0.2">
      <c r="B7" s="114"/>
      <c r="F7" s="38" t="s">
        <v>54</v>
      </c>
    </row>
    <row r="8" spans="1:6" ht="39.6" customHeight="1" x14ac:dyDescent="0.2">
      <c r="A8" s="8" t="s">
        <v>0</v>
      </c>
      <c r="B8" s="13" t="s">
        <v>1</v>
      </c>
      <c r="C8" s="125" t="s">
        <v>169</v>
      </c>
      <c r="D8" s="126" t="s">
        <v>170</v>
      </c>
      <c r="E8" s="127" t="s">
        <v>171</v>
      </c>
      <c r="F8" s="128" t="s">
        <v>172</v>
      </c>
    </row>
    <row r="9" spans="1:6" s="3" customFormat="1" x14ac:dyDescent="0.2">
      <c r="A9" s="9" t="s">
        <v>2</v>
      </c>
      <c r="B9" s="7">
        <v>2</v>
      </c>
      <c r="C9" s="41">
        <v>8</v>
      </c>
      <c r="D9" s="85">
        <v>9</v>
      </c>
      <c r="E9" s="148">
        <v>10</v>
      </c>
      <c r="F9" s="115"/>
    </row>
    <row r="10" spans="1:6" s="3" customFormat="1" ht="18" x14ac:dyDescent="0.2">
      <c r="A10" s="35" t="s">
        <v>52</v>
      </c>
      <c r="B10" s="36" t="s">
        <v>53</v>
      </c>
      <c r="C10" s="48">
        <f>C11+C108+C172+C177+C193+C231+C239+C252+C299+C304+C318+C323+C337+C345+C353+C358+C363+C368+C373+C392</f>
        <v>889346520.49000001</v>
      </c>
      <c r="D10" s="48">
        <f>D11+D108+D172+D177+D193+D231+D239+D252+D299+D304+D318+D323+D337+D345+D353+D358+D363+D368+D373+D392</f>
        <v>542881652.19000006</v>
      </c>
      <c r="E10" s="149">
        <f>D10/C10*100</f>
        <v>61.042758888952584</v>
      </c>
      <c r="F10" s="122"/>
    </row>
    <row r="11" spans="1:6" ht="51" customHeight="1" x14ac:dyDescent="0.2">
      <c r="A11" s="10" t="s">
        <v>2</v>
      </c>
      <c r="B11" s="20" t="s">
        <v>103</v>
      </c>
      <c r="C11" s="47">
        <f>C12+C31+C56+C69+C80+C86</f>
        <v>343137374.40000004</v>
      </c>
      <c r="D11" s="47">
        <f>D12+D31+D56+D69+D80+D86</f>
        <v>338482350.36000001</v>
      </c>
      <c r="E11" s="137">
        <f t="shared" ref="E11:E74" si="0">D11/C11*100</f>
        <v>98.643393466497301</v>
      </c>
      <c r="F11" s="128" t="s">
        <v>173</v>
      </c>
    </row>
    <row r="12" spans="1:6" ht="25.5" x14ac:dyDescent="0.2">
      <c r="A12" s="11" t="s">
        <v>18</v>
      </c>
      <c r="B12" s="14" t="s">
        <v>68</v>
      </c>
      <c r="C12" s="46">
        <f>C13+C16+C22+C25+C28+C19</f>
        <v>78597941.530000001</v>
      </c>
      <c r="D12" s="46">
        <f>D13+D16+D22+D25+D28+D19</f>
        <v>78284425.420000002</v>
      </c>
      <c r="E12" s="133">
        <f t="shared" si="0"/>
        <v>99.601114095487688</v>
      </c>
    </row>
    <row r="13" spans="1:6" ht="25.5" x14ac:dyDescent="0.2">
      <c r="A13" s="171"/>
      <c r="B13" s="15" t="s">
        <v>69</v>
      </c>
      <c r="C13" s="49">
        <f>C14</f>
        <v>26870149.460000001</v>
      </c>
      <c r="D13" s="49">
        <f>D14</f>
        <v>26870149.460000001</v>
      </c>
      <c r="E13" s="130">
        <f t="shared" si="0"/>
        <v>100</v>
      </c>
    </row>
    <row r="14" spans="1:6" ht="25.5" x14ac:dyDescent="0.2">
      <c r="A14" s="172"/>
      <c r="B14" s="16" t="s">
        <v>34</v>
      </c>
      <c r="C14" s="49">
        <f>C15</f>
        <v>26870149.460000001</v>
      </c>
      <c r="D14" s="49">
        <f>D15</f>
        <v>26870149.460000001</v>
      </c>
      <c r="E14" s="130">
        <f t="shared" si="0"/>
        <v>100</v>
      </c>
    </row>
    <row r="15" spans="1:6" x14ac:dyDescent="0.2">
      <c r="A15" s="172"/>
      <c r="B15" s="15" t="s">
        <v>35</v>
      </c>
      <c r="C15" s="83">
        <v>26870149.460000001</v>
      </c>
      <c r="D15" s="83">
        <v>26870149.460000001</v>
      </c>
      <c r="E15" s="130">
        <f t="shared" si="0"/>
        <v>100</v>
      </c>
    </row>
    <row r="16" spans="1:6" x14ac:dyDescent="0.2">
      <c r="A16" s="172"/>
      <c r="B16" s="43" t="s">
        <v>36</v>
      </c>
      <c r="C16" s="83">
        <f>C17</f>
        <v>1271127.73</v>
      </c>
      <c r="D16" s="83">
        <f>D17</f>
        <v>1271127.73</v>
      </c>
      <c r="E16" s="130">
        <f t="shared" si="0"/>
        <v>100</v>
      </c>
    </row>
    <row r="17" spans="1:5" ht="25.5" x14ac:dyDescent="0.2">
      <c r="A17" s="172"/>
      <c r="B17" s="16" t="s">
        <v>34</v>
      </c>
      <c r="C17" s="83">
        <f>C18</f>
        <v>1271127.73</v>
      </c>
      <c r="D17" s="83">
        <f>D18</f>
        <v>1271127.73</v>
      </c>
      <c r="E17" s="130">
        <f t="shared" si="0"/>
        <v>100</v>
      </c>
    </row>
    <row r="18" spans="1:5" x14ac:dyDescent="0.2">
      <c r="A18" s="172"/>
      <c r="B18" s="15" t="s">
        <v>35</v>
      </c>
      <c r="C18" s="83">
        <v>1271127.73</v>
      </c>
      <c r="D18" s="83">
        <v>1271127.73</v>
      </c>
      <c r="E18" s="130">
        <f t="shared" si="0"/>
        <v>100</v>
      </c>
    </row>
    <row r="19" spans="1:5" ht="25.5" x14ac:dyDescent="0.2">
      <c r="A19" s="172"/>
      <c r="B19" s="43" t="s">
        <v>166</v>
      </c>
      <c r="C19" s="129">
        <f>C20</f>
        <v>1904074</v>
      </c>
      <c r="D19" s="129">
        <f>D20</f>
        <v>1904074</v>
      </c>
      <c r="E19" s="130">
        <f t="shared" si="0"/>
        <v>100</v>
      </c>
    </row>
    <row r="20" spans="1:5" ht="25.5" x14ac:dyDescent="0.2">
      <c r="A20" s="172"/>
      <c r="B20" s="16" t="s">
        <v>34</v>
      </c>
      <c r="C20" s="129">
        <f>C21</f>
        <v>1904074</v>
      </c>
      <c r="D20" s="129">
        <f>D21</f>
        <v>1904074</v>
      </c>
      <c r="E20" s="130">
        <f t="shared" si="0"/>
        <v>100</v>
      </c>
    </row>
    <row r="21" spans="1:5" x14ac:dyDescent="0.2">
      <c r="A21" s="172"/>
      <c r="B21" s="15" t="s">
        <v>35</v>
      </c>
      <c r="C21" s="129">
        <v>1904074</v>
      </c>
      <c r="D21" s="129">
        <v>1904074</v>
      </c>
      <c r="E21" s="130">
        <f t="shared" si="0"/>
        <v>100</v>
      </c>
    </row>
    <row r="22" spans="1:5" ht="51" x14ac:dyDescent="0.2">
      <c r="A22" s="172"/>
      <c r="B22" s="43" t="s">
        <v>110</v>
      </c>
      <c r="C22" s="131">
        <f>C23</f>
        <v>1849500</v>
      </c>
      <c r="D22" s="131">
        <f>D23</f>
        <v>1685890.38</v>
      </c>
      <c r="E22" s="130">
        <f t="shared" si="0"/>
        <v>91.153845904298464</v>
      </c>
    </row>
    <row r="23" spans="1:5" ht="25.5" x14ac:dyDescent="0.2">
      <c r="A23" s="172"/>
      <c r="B23" s="16" t="s">
        <v>34</v>
      </c>
      <c r="C23" s="131">
        <f>C24</f>
        <v>1849500</v>
      </c>
      <c r="D23" s="131">
        <f>D24</f>
        <v>1685890.38</v>
      </c>
      <c r="E23" s="130">
        <f t="shared" si="0"/>
        <v>91.153845904298464</v>
      </c>
    </row>
    <row r="24" spans="1:5" x14ac:dyDescent="0.2">
      <c r="A24" s="172"/>
      <c r="B24" s="15" t="s">
        <v>35</v>
      </c>
      <c r="C24" s="129">
        <v>1849500</v>
      </c>
      <c r="D24" s="129">
        <v>1685890.38</v>
      </c>
      <c r="E24" s="130">
        <f t="shared" si="0"/>
        <v>91.153845904298464</v>
      </c>
    </row>
    <row r="25" spans="1:5" x14ac:dyDescent="0.2">
      <c r="A25" s="172"/>
      <c r="B25" s="15" t="s">
        <v>70</v>
      </c>
      <c r="C25" s="131">
        <f>C26</f>
        <v>43788990.340000004</v>
      </c>
      <c r="D25" s="131">
        <f>D26</f>
        <v>43788990.340000004</v>
      </c>
      <c r="E25" s="130">
        <f t="shared" si="0"/>
        <v>100</v>
      </c>
    </row>
    <row r="26" spans="1:5" ht="25.5" x14ac:dyDescent="0.2">
      <c r="A26" s="172"/>
      <c r="B26" s="16" t="s">
        <v>34</v>
      </c>
      <c r="C26" s="131">
        <f>C27</f>
        <v>43788990.340000004</v>
      </c>
      <c r="D26" s="131">
        <f>D27</f>
        <v>43788990.340000004</v>
      </c>
      <c r="E26" s="130">
        <f t="shared" si="0"/>
        <v>100</v>
      </c>
    </row>
    <row r="27" spans="1:5" x14ac:dyDescent="0.2">
      <c r="A27" s="172"/>
      <c r="B27" s="15" t="s">
        <v>35</v>
      </c>
      <c r="C27" s="129">
        <v>43788990.340000004</v>
      </c>
      <c r="D27" s="129">
        <v>43788990.340000004</v>
      </c>
      <c r="E27" s="130">
        <f t="shared" si="0"/>
        <v>100</v>
      </c>
    </row>
    <row r="28" spans="1:5" ht="38.25" x14ac:dyDescent="0.2">
      <c r="A28" s="172"/>
      <c r="B28" s="15" t="s">
        <v>71</v>
      </c>
      <c r="C28" s="131">
        <f>C29</f>
        <v>2914100</v>
      </c>
      <c r="D28" s="131">
        <f>D29</f>
        <v>2764193.51</v>
      </c>
      <c r="E28" s="130">
        <f t="shared" si="0"/>
        <v>94.855822037678863</v>
      </c>
    </row>
    <row r="29" spans="1:5" ht="25.5" x14ac:dyDescent="0.2">
      <c r="A29" s="172"/>
      <c r="B29" s="16" t="s">
        <v>34</v>
      </c>
      <c r="C29" s="131">
        <f>C30</f>
        <v>2914100</v>
      </c>
      <c r="D29" s="131">
        <f>D30</f>
        <v>2764193.51</v>
      </c>
      <c r="E29" s="130">
        <f t="shared" si="0"/>
        <v>94.855822037678863</v>
      </c>
    </row>
    <row r="30" spans="1:5" x14ac:dyDescent="0.2">
      <c r="A30" s="173"/>
      <c r="B30" s="15" t="s">
        <v>35</v>
      </c>
      <c r="C30" s="129">
        <v>2914100</v>
      </c>
      <c r="D30" s="129">
        <v>2764193.51</v>
      </c>
      <c r="E30" s="130">
        <f t="shared" si="0"/>
        <v>94.855822037678863</v>
      </c>
    </row>
    <row r="31" spans="1:5" x14ac:dyDescent="0.2">
      <c r="A31" s="11" t="s">
        <v>19</v>
      </c>
      <c r="B31" s="17" t="s">
        <v>73</v>
      </c>
      <c r="C31" s="132">
        <f>C32+C35+C38+C53+C44+C47+C41+C50</f>
        <v>244819332.16999999</v>
      </c>
      <c r="D31" s="132">
        <f>D32+D35+D38+D53+D44+D47+D41+D50</f>
        <v>240579281.19999999</v>
      </c>
      <c r="E31" s="133">
        <f t="shared" si="0"/>
        <v>98.26808980630021</v>
      </c>
    </row>
    <row r="32" spans="1:5" ht="25.5" x14ac:dyDescent="0.2">
      <c r="A32" s="171"/>
      <c r="B32" s="15" t="s">
        <v>72</v>
      </c>
      <c r="C32" s="131">
        <f>C33</f>
        <v>83275869.739999995</v>
      </c>
      <c r="D32" s="131">
        <f>D33</f>
        <v>83247913.439999998</v>
      </c>
      <c r="E32" s="130">
        <f t="shared" si="0"/>
        <v>99.966429290877073</v>
      </c>
    </row>
    <row r="33" spans="1:5" ht="25.5" x14ac:dyDescent="0.2">
      <c r="A33" s="172"/>
      <c r="B33" s="16" t="s">
        <v>34</v>
      </c>
      <c r="C33" s="131">
        <f>C34</f>
        <v>83275869.739999995</v>
      </c>
      <c r="D33" s="131">
        <f>D34</f>
        <v>83247913.439999998</v>
      </c>
      <c r="E33" s="130">
        <f t="shared" si="0"/>
        <v>99.966429290877073</v>
      </c>
    </row>
    <row r="34" spans="1:5" x14ac:dyDescent="0.2">
      <c r="A34" s="172"/>
      <c r="B34" s="15" t="s">
        <v>35</v>
      </c>
      <c r="C34" s="129">
        <v>83275869.739999995</v>
      </c>
      <c r="D34" s="129">
        <v>83247913.439999998</v>
      </c>
      <c r="E34" s="130">
        <f t="shared" si="0"/>
        <v>99.966429290877073</v>
      </c>
    </row>
    <row r="35" spans="1:5" x14ac:dyDescent="0.2">
      <c r="A35" s="172"/>
      <c r="B35" s="43" t="s">
        <v>36</v>
      </c>
      <c r="C35" s="129">
        <f>C36</f>
        <v>7240227.9100000001</v>
      </c>
      <c r="D35" s="129">
        <f>D36</f>
        <v>3393427.91</v>
      </c>
      <c r="E35" s="130">
        <f t="shared" si="0"/>
        <v>46.869075838249408</v>
      </c>
    </row>
    <row r="36" spans="1:5" ht="25.5" x14ac:dyDescent="0.2">
      <c r="A36" s="172"/>
      <c r="B36" s="16" t="s">
        <v>34</v>
      </c>
      <c r="C36" s="129">
        <f>C37</f>
        <v>7240227.9100000001</v>
      </c>
      <c r="D36" s="129">
        <f>D37</f>
        <v>3393427.91</v>
      </c>
      <c r="E36" s="130">
        <f t="shared" si="0"/>
        <v>46.869075838249408</v>
      </c>
    </row>
    <row r="37" spans="1:5" x14ac:dyDescent="0.2">
      <c r="A37" s="172"/>
      <c r="B37" s="15" t="s">
        <v>35</v>
      </c>
      <c r="C37" s="129">
        <v>7240227.9100000001</v>
      </c>
      <c r="D37" s="129">
        <v>3393427.91</v>
      </c>
      <c r="E37" s="130">
        <f t="shared" si="0"/>
        <v>46.869075838249408</v>
      </c>
    </row>
    <row r="38" spans="1:5" ht="38.25" x14ac:dyDescent="0.2">
      <c r="A38" s="172"/>
      <c r="B38" s="15" t="s">
        <v>74</v>
      </c>
      <c r="C38" s="131">
        <f>C39</f>
        <v>38850.300000000003</v>
      </c>
      <c r="D38" s="131">
        <f>D39</f>
        <v>38850.300000000003</v>
      </c>
      <c r="E38" s="130">
        <f t="shared" si="0"/>
        <v>100</v>
      </c>
    </row>
    <row r="39" spans="1:5" ht="25.5" x14ac:dyDescent="0.2">
      <c r="A39" s="172"/>
      <c r="B39" s="16" t="s">
        <v>34</v>
      </c>
      <c r="C39" s="131">
        <f>C40</f>
        <v>38850.300000000003</v>
      </c>
      <c r="D39" s="131">
        <f>D40</f>
        <v>38850.300000000003</v>
      </c>
      <c r="E39" s="130">
        <f t="shared" si="0"/>
        <v>100</v>
      </c>
    </row>
    <row r="40" spans="1:5" x14ac:dyDescent="0.2">
      <c r="A40" s="172"/>
      <c r="B40" s="15" t="s">
        <v>35</v>
      </c>
      <c r="C40" s="129">
        <v>38850.300000000003</v>
      </c>
      <c r="D40" s="129">
        <v>38850.300000000003</v>
      </c>
      <c r="E40" s="130">
        <f t="shared" si="0"/>
        <v>100</v>
      </c>
    </row>
    <row r="41" spans="1:5" x14ac:dyDescent="0.2">
      <c r="A41" s="172"/>
      <c r="B41" s="43" t="s">
        <v>143</v>
      </c>
      <c r="C41" s="129">
        <f>C42</f>
        <v>595000</v>
      </c>
      <c r="D41" s="129">
        <f>D42</f>
        <v>595000</v>
      </c>
      <c r="E41" s="130">
        <f t="shared" si="0"/>
        <v>100</v>
      </c>
    </row>
    <row r="42" spans="1:5" ht="25.5" x14ac:dyDescent="0.2">
      <c r="A42" s="172"/>
      <c r="B42" s="16" t="s">
        <v>34</v>
      </c>
      <c r="C42" s="129">
        <f>C43</f>
        <v>595000</v>
      </c>
      <c r="D42" s="129">
        <f>D43</f>
        <v>595000</v>
      </c>
      <c r="E42" s="130">
        <f t="shared" si="0"/>
        <v>100</v>
      </c>
    </row>
    <row r="43" spans="1:5" x14ac:dyDescent="0.2">
      <c r="A43" s="172"/>
      <c r="B43" s="15" t="s">
        <v>35</v>
      </c>
      <c r="C43" s="129">
        <v>595000</v>
      </c>
      <c r="D43" s="129">
        <v>595000</v>
      </c>
      <c r="E43" s="130">
        <f t="shared" si="0"/>
        <v>100</v>
      </c>
    </row>
    <row r="44" spans="1:5" ht="51" x14ac:dyDescent="0.2">
      <c r="A44" s="172"/>
      <c r="B44" s="43" t="s">
        <v>110</v>
      </c>
      <c r="C44" s="131">
        <f>C45</f>
        <v>9011474.5600000005</v>
      </c>
      <c r="D44" s="131">
        <f>D45</f>
        <v>8724020.4100000001</v>
      </c>
      <c r="E44" s="130">
        <f t="shared" si="0"/>
        <v>96.81013192584544</v>
      </c>
    </row>
    <row r="45" spans="1:5" ht="25.5" x14ac:dyDescent="0.2">
      <c r="A45" s="172"/>
      <c r="B45" s="16" t="s">
        <v>34</v>
      </c>
      <c r="C45" s="131">
        <f>C46</f>
        <v>9011474.5600000005</v>
      </c>
      <c r="D45" s="131">
        <f>D46</f>
        <v>8724020.4100000001</v>
      </c>
      <c r="E45" s="130">
        <f t="shared" si="0"/>
        <v>96.81013192584544</v>
      </c>
    </row>
    <row r="46" spans="1:5" x14ac:dyDescent="0.2">
      <c r="A46" s="172"/>
      <c r="B46" s="15" t="s">
        <v>35</v>
      </c>
      <c r="C46" s="129">
        <v>9011474.5600000005</v>
      </c>
      <c r="D46" s="129">
        <v>8724020.4100000001</v>
      </c>
      <c r="E46" s="130">
        <f t="shared" si="0"/>
        <v>96.81013192584544</v>
      </c>
    </row>
    <row r="47" spans="1:5" x14ac:dyDescent="0.2">
      <c r="A47" s="172"/>
      <c r="B47" s="15" t="s">
        <v>70</v>
      </c>
      <c r="C47" s="131">
        <f>C48</f>
        <v>143073709.66</v>
      </c>
      <c r="D47" s="131">
        <f>D48</f>
        <v>143073709.66</v>
      </c>
      <c r="E47" s="130">
        <f t="shared" si="0"/>
        <v>100</v>
      </c>
    </row>
    <row r="48" spans="1:5" ht="25.5" x14ac:dyDescent="0.2">
      <c r="A48" s="172"/>
      <c r="B48" s="16" t="s">
        <v>34</v>
      </c>
      <c r="C48" s="131">
        <f>C49</f>
        <v>143073709.66</v>
      </c>
      <c r="D48" s="131">
        <f>D49</f>
        <v>143073709.66</v>
      </c>
      <c r="E48" s="130">
        <f t="shared" si="0"/>
        <v>100</v>
      </c>
    </row>
    <row r="49" spans="1:5" x14ac:dyDescent="0.2">
      <c r="A49" s="172"/>
      <c r="B49" s="15" t="s">
        <v>35</v>
      </c>
      <c r="C49" s="129">
        <v>143073709.66</v>
      </c>
      <c r="D49" s="129">
        <v>143073709.66</v>
      </c>
      <c r="E49" s="130">
        <f t="shared" si="0"/>
        <v>100</v>
      </c>
    </row>
    <row r="50" spans="1:5" x14ac:dyDescent="0.2">
      <c r="A50" s="172"/>
      <c r="B50" s="43" t="s">
        <v>160</v>
      </c>
      <c r="C50" s="129">
        <f>C51</f>
        <v>810000</v>
      </c>
      <c r="D50" s="129">
        <f>D51</f>
        <v>810000</v>
      </c>
      <c r="E50" s="130">
        <f t="shared" si="0"/>
        <v>100</v>
      </c>
    </row>
    <row r="51" spans="1:5" ht="25.5" x14ac:dyDescent="0.2">
      <c r="A51" s="172"/>
      <c r="B51" s="16" t="s">
        <v>34</v>
      </c>
      <c r="C51" s="129">
        <f>C52</f>
        <v>810000</v>
      </c>
      <c r="D51" s="129">
        <f>D52</f>
        <v>810000</v>
      </c>
      <c r="E51" s="130">
        <f t="shared" si="0"/>
        <v>100</v>
      </c>
    </row>
    <row r="52" spans="1:5" x14ac:dyDescent="0.2">
      <c r="A52" s="172"/>
      <c r="B52" s="15" t="s">
        <v>35</v>
      </c>
      <c r="C52" s="129">
        <v>810000</v>
      </c>
      <c r="D52" s="129">
        <v>810000</v>
      </c>
      <c r="E52" s="130">
        <f t="shared" si="0"/>
        <v>100</v>
      </c>
    </row>
    <row r="53" spans="1:5" ht="38.25" x14ac:dyDescent="0.2">
      <c r="A53" s="172"/>
      <c r="B53" s="43" t="s">
        <v>82</v>
      </c>
      <c r="C53" s="131">
        <f>C54</f>
        <v>774200</v>
      </c>
      <c r="D53" s="131">
        <f>D54</f>
        <v>696359.48</v>
      </c>
      <c r="E53" s="130">
        <f t="shared" si="0"/>
        <v>89.945683285972606</v>
      </c>
    </row>
    <row r="54" spans="1:5" ht="25.5" x14ac:dyDescent="0.2">
      <c r="A54" s="172"/>
      <c r="B54" s="16" t="s">
        <v>34</v>
      </c>
      <c r="C54" s="131">
        <f>C55</f>
        <v>774200</v>
      </c>
      <c r="D54" s="131">
        <f>D55</f>
        <v>696359.48</v>
      </c>
      <c r="E54" s="130">
        <f t="shared" si="0"/>
        <v>89.945683285972606</v>
      </c>
    </row>
    <row r="55" spans="1:5" x14ac:dyDescent="0.2">
      <c r="A55" s="173"/>
      <c r="B55" s="15" t="s">
        <v>35</v>
      </c>
      <c r="C55" s="134">
        <v>774200</v>
      </c>
      <c r="D55" s="134">
        <v>696359.48</v>
      </c>
      <c r="E55" s="130">
        <f t="shared" si="0"/>
        <v>89.945683285972606</v>
      </c>
    </row>
    <row r="56" spans="1:5" ht="25.5" customHeight="1" x14ac:dyDescent="0.2">
      <c r="A56" s="11" t="s">
        <v>20</v>
      </c>
      <c r="B56" s="17" t="s">
        <v>75</v>
      </c>
      <c r="C56" s="132">
        <f>C57+C60+C63+C66</f>
        <v>14218017.380000001</v>
      </c>
      <c r="D56" s="132">
        <f>D57+D60+D63+D66</f>
        <v>14215329.180000002</v>
      </c>
      <c r="E56" s="133">
        <f t="shared" si="0"/>
        <v>99.981093003840456</v>
      </c>
    </row>
    <row r="57" spans="1:5" x14ac:dyDescent="0.2">
      <c r="A57" s="171"/>
      <c r="B57" s="15" t="s">
        <v>36</v>
      </c>
      <c r="C57" s="131">
        <f>C58</f>
        <v>677000</v>
      </c>
      <c r="D57" s="131">
        <f>D58</f>
        <v>677000</v>
      </c>
      <c r="E57" s="130">
        <f t="shared" si="0"/>
        <v>100</v>
      </c>
    </row>
    <row r="58" spans="1:5" ht="25.5" x14ac:dyDescent="0.2">
      <c r="A58" s="172"/>
      <c r="B58" s="16" t="s">
        <v>34</v>
      </c>
      <c r="C58" s="131">
        <f>C59</f>
        <v>677000</v>
      </c>
      <c r="D58" s="131">
        <f>D59</f>
        <v>677000</v>
      </c>
      <c r="E58" s="130">
        <f t="shared" si="0"/>
        <v>100</v>
      </c>
    </row>
    <row r="59" spans="1:5" x14ac:dyDescent="0.2">
      <c r="A59" s="172"/>
      <c r="B59" s="15" t="s">
        <v>35</v>
      </c>
      <c r="C59" s="129">
        <v>677000</v>
      </c>
      <c r="D59" s="129">
        <v>677000</v>
      </c>
      <c r="E59" s="130">
        <f t="shared" si="0"/>
        <v>100</v>
      </c>
    </row>
    <row r="60" spans="1:5" ht="25.5" x14ac:dyDescent="0.2">
      <c r="A60" s="172"/>
      <c r="B60" s="15" t="s">
        <v>76</v>
      </c>
      <c r="C60" s="131">
        <f>C61</f>
        <v>8019091.9400000004</v>
      </c>
      <c r="D60" s="131">
        <f>D61</f>
        <v>8019091.9400000004</v>
      </c>
      <c r="E60" s="130">
        <f t="shared" si="0"/>
        <v>100</v>
      </c>
    </row>
    <row r="61" spans="1:5" ht="25.5" x14ac:dyDescent="0.2">
      <c r="A61" s="172"/>
      <c r="B61" s="16" t="s">
        <v>34</v>
      </c>
      <c r="C61" s="131">
        <f>C62</f>
        <v>8019091.9400000004</v>
      </c>
      <c r="D61" s="131">
        <f>D62</f>
        <v>8019091.9400000004</v>
      </c>
      <c r="E61" s="130">
        <f t="shared" si="0"/>
        <v>100</v>
      </c>
    </row>
    <row r="62" spans="1:5" x14ac:dyDescent="0.2">
      <c r="A62" s="172"/>
      <c r="B62" s="15" t="s">
        <v>35</v>
      </c>
      <c r="C62" s="129">
        <v>8019091.9400000004</v>
      </c>
      <c r="D62" s="129">
        <v>8019091.9400000004</v>
      </c>
      <c r="E62" s="130">
        <f t="shared" si="0"/>
        <v>100</v>
      </c>
    </row>
    <row r="63" spans="1:5" ht="51" x14ac:dyDescent="0.2">
      <c r="A63" s="172"/>
      <c r="B63" s="43" t="s">
        <v>110</v>
      </c>
      <c r="C63" s="131">
        <f>C64</f>
        <v>130925.44</v>
      </c>
      <c r="D63" s="131">
        <f>D64</f>
        <v>128237.24</v>
      </c>
      <c r="E63" s="130">
        <f t="shared" si="0"/>
        <v>97.946770314462952</v>
      </c>
    </row>
    <row r="64" spans="1:5" ht="25.5" x14ac:dyDescent="0.2">
      <c r="A64" s="172"/>
      <c r="B64" s="16" t="s">
        <v>34</v>
      </c>
      <c r="C64" s="131">
        <f>C65</f>
        <v>130925.44</v>
      </c>
      <c r="D64" s="131">
        <f>D65</f>
        <v>128237.24</v>
      </c>
      <c r="E64" s="130">
        <f t="shared" si="0"/>
        <v>97.946770314462952</v>
      </c>
    </row>
    <row r="65" spans="1:5" x14ac:dyDescent="0.2">
      <c r="A65" s="172"/>
      <c r="B65" s="15" t="s">
        <v>35</v>
      </c>
      <c r="C65" s="129">
        <v>130925.44</v>
      </c>
      <c r="D65" s="129">
        <v>128237.24</v>
      </c>
      <c r="E65" s="130">
        <f t="shared" si="0"/>
        <v>97.946770314462952</v>
      </c>
    </row>
    <row r="66" spans="1:5" x14ac:dyDescent="0.2">
      <c r="A66" s="172"/>
      <c r="B66" s="15" t="s">
        <v>70</v>
      </c>
      <c r="C66" s="131">
        <f>C67</f>
        <v>5391000</v>
      </c>
      <c r="D66" s="131">
        <f>D67</f>
        <v>5391000</v>
      </c>
      <c r="E66" s="130">
        <f t="shared" si="0"/>
        <v>100</v>
      </c>
    </row>
    <row r="67" spans="1:5" ht="25.5" x14ac:dyDescent="0.2">
      <c r="A67" s="172"/>
      <c r="B67" s="16" t="s">
        <v>34</v>
      </c>
      <c r="C67" s="131">
        <f>C68</f>
        <v>5391000</v>
      </c>
      <c r="D67" s="131">
        <f>D68</f>
        <v>5391000</v>
      </c>
      <c r="E67" s="130">
        <f t="shared" si="0"/>
        <v>100</v>
      </c>
    </row>
    <row r="68" spans="1:5" x14ac:dyDescent="0.2">
      <c r="A68" s="173"/>
      <c r="B68" s="15" t="s">
        <v>35</v>
      </c>
      <c r="C68" s="129">
        <v>5391000</v>
      </c>
      <c r="D68" s="129">
        <v>5391000</v>
      </c>
      <c r="E68" s="130">
        <f t="shared" si="0"/>
        <v>100</v>
      </c>
    </row>
    <row r="69" spans="1:5" ht="25.5" x14ac:dyDescent="0.2">
      <c r="A69" s="11" t="s">
        <v>21</v>
      </c>
      <c r="B69" s="17" t="s">
        <v>77</v>
      </c>
      <c r="C69" s="132">
        <f>C70</f>
        <v>753662.6</v>
      </c>
      <c r="D69" s="132">
        <f>D70</f>
        <v>702964.9</v>
      </c>
      <c r="E69" s="133">
        <f t="shared" si="0"/>
        <v>93.273156980325155</v>
      </c>
    </row>
    <row r="70" spans="1:5" x14ac:dyDescent="0.2">
      <c r="A70" s="171"/>
      <c r="B70" s="15" t="s">
        <v>36</v>
      </c>
      <c r="C70" s="131">
        <f>+C73+C75+C78+C71</f>
        <v>753662.6</v>
      </c>
      <c r="D70" s="131">
        <f>+D73+D75+D78+D71</f>
        <v>702964.9</v>
      </c>
      <c r="E70" s="130">
        <f t="shared" si="0"/>
        <v>93.273156980325155</v>
      </c>
    </row>
    <row r="71" spans="1:5" ht="38.25" x14ac:dyDescent="0.2">
      <c r="A71" s="172"/>
      <c r="B71" s="69" t="s">
        <v>44</v>
      </c>
      <c r="C71" s="131">
        <f>C72</f>
        <v>6350</v>
      </c>
      <c r="D71" s="131">
        <f>D72</f>
        <v>6350</v>
      </c>
      <c r="E71" s="130">
        <f t="shared" si="0"/>
        <v>100</v>
      </c>
    </row>
    <row r="72" spans="1:5" x14ac:dyDescent="0.2">
      <c r="A72" s="172"/>
      <c r="B72" s="69" t="s">
        <v>45</v>
      </c>
      <c r="C72" s="131">
        <v>6350</v>
      </c>
      <c r="D72" s="131">
        <v>6350</v>
      </c>
      <c r="E72" s="130">
        <f t="shared" si="0"/>
        <v>100</v>
      </c>
    </row>
    <row r="73" spans="1:5" x14ac:dyDescent="0.2">
      <c r="A73" s="172"/>
      <c r="B73" s="43" t="s">
        <v>30</v>
      </c>
      <c r="C73" s="131">
        <f>C74</f>
        <v>40550</v>
      </c>
      <c r="D73" s="131">
        <f>D74</f>
        <v>31890.6</v>
      </c>
      <c r="E73" s="130">
        <f t="shared" si="0"/>
        <v>78.645129469790376</v>
      </c>
    </row>
    <row r="74" spans="1:5" ht="25.5" x14ac:dyDescent="0.2">
      <c r="A74" s="172"/>
      <c r="B74" s="43" t="s">
        <v>31</v>
      </c>
      <c r="C74" s="129">
        <v>40550</v>
      </c>
      <c r="D74" s="129">
        <v>31890.6</v>
      </c>
      <c r="E74" s="130">
        <f t="shared" si="0"/>
        <v>78.645129469790376</v>
      </c>
    </row>
    <row r="75" spans="1:5" x14ac:dyDescent="0.2">
      <c r="A75" s="172"/>
      <c r="B75" s="43" t="s">
        <v>32</v>
      </c>
      <c r="C75" s="131">
        <f>C76+C77</f>
        <v>53100</v>
      </c>
      <c r="D75" s="131">
        <f>D76+D77</f>
        <v>35100</v>
      </c>
      <c r="E75" s="130">
        <f t="shared" ref="E75:E141" si="1">D75/C75*100</f>
        <v>66.101694915254242</v>
      </c>
    </row>
    <row r="76" spans="1:5" x14ac:dyDescent="0.2">
      <c r="A76" s="172"/>
      <c r="B76" s="43" t="s">
        <v>150</v>
      </c>
      <c r="C76" s="131">
        <v>5000</v>
      </c>
      <c r="D76" s="131">
        <v>5000</v>
      </c>
      <c r="E76" s="130">
        <f t="shared" si="1"/>
        <v>100</v>
      </c>
    </row>
    <row r="77" spans="1:5" x14ac:dyDescent="0.2">
      <c r="A77" s="172"/>
      <c r="B77" s="43" t="s">
        <v>51</v>
      </c>
      <c r="C77" s="129">
        <v>48100</v>
      </c>
      <c r="D77" s="129">
        <v>30100</v>
      </c>
      <c r="E77" s="130">
        <f t="shared" si="1"/>
        <v>62.577962577962573</v>
      </c>
    </row>
    <row r="78" spans="1:5" ht="25.5" x14ac:dyDescent="0.2">
      <c r="A78" s="172"/>
      <c r="B78" s="16" t="s">
        <v>34</v>
      </c>
      <c r="C78" s="131">
        <f>C79</f>
        <v>653662.6</v>
      </c>
      <c r="D78" s="131">
        <f>D79</f>
        <v>629624.30000000005</v>
      </c>
      <c r="E78" s="130">
        <f t="shared" si="1"/>
        <v>96.322521741338747</v>
      </c>
    </row>
    <row r="79" spans="1:5" x14ac:dyDescent="0.2">
      <c r="A79" s="173"/>
      <c r="B79" s="15" t="s">
        <v>35</v>
      </c>
      <c r="C79" s="131">
        <v>653662.6</v>
      </c>
      <c r="D79" s="129">
        <v>629624.30000000005</v>
      </c>
      <c r="E79" s="130">
        <f t="shared" si="1"/>
        <v>96.322521741338747</v>
      </c>
    </row>
    <row r="80" spans="1:5" ht="25.5" x14ac:dyDescent="0.2">
      <c r="A80" s="11" t="s">
        <v>22</v>
      </c>
      <c r="B80" s="17" t="s">
        <v>78</v>
      </c>
      <c r="C80" s="132">
        <f>C81</f>
        <v>319500</v>
      </c>
      <c r="D80" s="132">
        <f>D81</f>
        <v>297423</v>
      </c>
      <c r="E80" s="133">
        <f t="shared" si="1"/>
        <v>93.090140845070422</v>
      </c>
    </row>
    <row r="81" spans="1:5" x14ac:dyDescent="0.2">
      <c r="A81" s="181"/>
      <c r="B81" s="15" t="s">
        <v>36</v>
      </c>
      <c r="C81" s="131">
        <f>C82+C84</f>
        <v>319500</v>
      </c>
      <c r="D81" s="131">
        <f>D82+D84</f>
        <v>297423</v>
      </c>
      <c r="E81" s="130">
        <f t="shared" si="1"/>
        <v>93.090140845070422</v>
      </c>
    </row>
    <row r="82" spans="1:5" x14ac:dyDescent="0.2">
      <c r="A82" s="181"/>
      <c r="B82" s="43" t="s">
        <v>30</v>
      </c>
      <c r="C82" s="131">
        <f>C83</f>
        <v>32000</v>
      </c>
      <c r="D82" s="131">
        <f>D83</f>
        <v>9923</v>
      </c>
      <c r="E82" s="130">
        <f t="shared" si="1"/>
        <v>31.009374999999999</v>
      </c>
    </row>
    <row r="83" spans="1:5" ht="25.5" x14ac:dyDescent="0.2">
      <c r="A83" s="181"/>
      <c r="B83" s="43" t="s">
        <v>31</v>
      </c>
      <c r="C83" s="131">
        <v>32000</v>
      </c>
      <c r="D83" s="129">
        <v>9923</v>
      </c>
      <c r="E83" s="130">
        <f t="shared" si="1"/>
        <v>31.009374999999999</v>
      </c>
    </row>
    <row r="84" spans="1:5" ht="25.5" x14ac:dyDescent="0.2">
      <c r="A84" s="181"/>
      <c r="B84" s="16" t="s">
        <v>34</v>
      </c>
      <c r="C84" s="131">
        <f>C85</f>
        <v>287500</v>
      </c>
      <c r="D84" s="131">
        <f>D85</f>
        <v>287500</v>
      </c>
      <c r="E84" s="130">
        <f t="shared" si="1"/>
        <v>100</v>
      </c>
    </row>
    <row r="85" spans="1:5" x14ac:dyDescent="0.2">
      <c r="A85" s="181"/>
      <c r="B85" s="15" t="s">
        <v>35</v>
      </c>
      <c r="C85" s="129">
        <v>287500</v>
      </c>
      <c r="D85" s="129">
        <v>287500</v>
      </c>
      <c r="E85" s="130">
        <f t="shared" si="1"/>
        <v>100</v>
      </c>
    </row>
    <row r="86" spans="1:5" ht="26.25" customHeight="1" x14ac:dyDescent="0.2">
      <c r="A86" s="11" t="s">
        <v>81</v>
      </c>
      <c r="B86" s="17" t="s">
        <v>79</v>
      </c>
      <c r="C86" s="132">
        <f>C87+C90+C93+C98+C104+C101</f>
        <v>4428920.7200000007</v>
      </c>
      <c r="D86" s="132">
        <f>D87+D90+D93+D98+D104+D101</f>
        <v>4402926.66</v>
      </c>
      <c r="E86" s="133">
        <f t="shared" si="1"/>
        <v>99.413083646256823</v>
      </c>
    </row>
    <row r="87" spans="1:5" ht="13.5" customHeight="1" x14ac:dyDescent="0.2">
      <c r="A87" s="171"/>
      <c r="B87" s="43" t="s">
        <v>111</v>
      </c>
      <c r="C87" s="131">
        <f>C88</f>
        <v>100000</v>
      </c>
      <c r="D87" s="131">
        <f>D88</f>
        <v>91005.94</v>
      </c>
      <c r="E87" s="130">
        <f t="shared" si="1"/>
        <v>91.00594000000001</v>
      </c>
    </row>
    <row r="88" spans="1:5" ht="26.25" customHeight="1" x14ac:dyDescent="0.2">
      <c r="A88" s="179"/>
      <c r="B88" s="16" t="s">
        <v>34</v>
      </c>
      <c r="C88" s="131">
        <f>C89</f>
        <v>100000</v>
      </c>
      <c r="D88" s="131">
        <f>D89</f>
        <v>91005.94</v>
      </c>
      <c r="E88" s="130">
        <f t="shared" si="1"/>
        <v>91.00594000000001</v>
      </c>
    </row>
    <row r="89" spans="1:5" ht="15" customHeight="1" x14ac:dyDescent="0.2">
      <c r="A89" s="179"/>
      <c r="B89" s="15" t="s">
        <v>35</v>
      </c>
      <c r="C89" s="129">
        <v>100000</v>
      </c>
      <c r="D89" s="129">
        <v>91005.94</v>
      </c>
      <c r="E89" s="130">
        <f t="shared" si="1"/>
        <v>91.00594000000001</v>
      </c>
    </row>
    <row r="90" spans="1:5" ht="25.5" x14ac:dyDescent="0.2">
      <c r="A90" s="179"/>
      <c r="B90" s="16" t="s">
        <v>80</v>
      </c>
      <c r="C90" s="131">
        <f>C91</f>
        <v>1451703.76</v>
      </c>
      <c r="D90" s="131">
        <f>D91</f>
        <v>1451703.76</v>
      </c>
      <c r="E90" s="130">
        <f t="shared" si="1"/>
        <v>100</v>
      </c>
    </row>
    <row r="91" spans="1:5" ht="25.5" x14ac:dyDescent="0.2">
      <c r="A91" s="179"/>
      <c r="B91" s="16" t="s">
        <v>34</v>
      </c>
      <c r="C91" s="131">
        <f>C92</f>
        <v>1451703.76</v>
      </c>
      <c r="D91" s="131">
        <f>D92</f>
        <v>1451703.76</v>
      </c>
      <c r="E91" s="130">
        <f t="shared" si="1"/>
        <v>100</v>
      </c>
    </row>
    <row r="92" spans="1:5" x14ac:dyDescent="0.2">
      <c r="A92" s="179"/>
      <c r="B92" s="15" t="s">
        <v>35</v>
      </c>
      <c r="C92" s="129">
        <v>1451703.76</v>
      </c>
      <c r="D92" s="129">
        <v>1451703.76</v>
      </c>
      <c r="E92" s="130">
        <f t="shared" si="1"/>
        <v>100</v>
      </c>
    </row>
    <row r="93" spans="1:5" x14ac:dyDescent="0.2">
      <c r="A93" s="179"/>
      <c r="B93" s="15" t="s">
        <v>36</v>
      </c>
      <c r="C93" s="131">
        <f>C94+C96</f>
        <v>702549.56</v>
      </c>
      <c r="D93" s="131">
        <f>D94+D96</f>
        <v>685549.56</v>
      </c>
      <c r="E93" s="130">
        <f t="shared" si="1"/>
        <v>97.580241883576164</v>
      </c>
    </row>
    <row r="94" spans="1:5" x14ac:dyDescent="0.2">
      <c r="A94" s="179"/>
      <c r="B94" s="15" t="s">
        <v>32</v>
      </c>
      <c r="C94" s="131">
        <f>C95</f>
        <v>35000</v>
      </c>
      <c r="D94" s="131">
        <f>D95</f>
        <v>18000</v>
      </c>
      <c r="E94" s="130">
        <f t="shared" si="1"/>
        <v>51.428571428571423</v>
      </c>
    </row>
    <row r="95" spans="1:5" ht="25.5" x14ac:dyDescent="0.2">
      <c r="A95" s="179"/>
      <c r="B95" s="15" t="s">
        <v>33</v>
      </c>
      <c r="C95" s="131">
        <v>35000</v>
      </c>
      <c r="D95" s="129">
        <v>18000</v>
      </c>
      <c r="E95" s="130">
        <f t="shared" si="1"/>
        <v>51.428571428571423</v>
      </c>
    </row>
    <row r="96" spans="1:5" ht="25.5" x14ac:dyDescent="0.2">
      <c r="A96" s="179"/>
      <c r="B96" s="16" t="s">
        <v>34</v>
      </c>
      <c r="C96" s="131">
        <f>C97</f>
        <v>667549.56000000006</v>
      </c>
      <c r="D96" s="131">
        <f>D97</f>
        <v>667549.56000000006</v>
      </c>
      <c r="E96" s="130">
        <f t="shared" si="1"/>
        <v>100</v>
      </c>
    </row>
    <row r="97" spans="1:6" x14ac:dyDescent="0.2">
      <c r="A97" s="179"/>
      <c r="B97" s="15" t="s">
        <v>35</v>
      </c>
      <c r="C97" s="131">
        <v>667549.56000000006</v>
      </c>
      <c r="D97" s="129">
        <v>667549.56000000006</v>
      </c>
      <c r="E97" s="130">
        <f t="shared" si="1"/>
        <v>100</v>
      </c>
    </row>
    <row r="98" spans="1:6" x14ac:dyDescent="0.2">
      <c r="A98" s="179"/>
      <c r="B98" s="43" t="s">
        <v>17</v>
      </c>
      <c r="C98" s="131">
        <f>C99</f>
        <v>110030</v>
      </c>
      <c r="D98" s="131">
        <f>D99</f>
        <v>110030</v>
      </c>
      <c r="E98" s="130">
        <f t="shared" si="1"/>
        <v>100</v>
      </c>
    </row>
    <row r="99" spans="1:6" ht="25.5" x14ac:dyDescent="0.2">
      <c r="A99" s="179"/>
      <c r="B99" s="16" t="s">
        <v>34</v>
      </c>
      <c r="C99" s="131">
        <f>C100</f>
        <v>110030</v>
      </c>
      <c r="D99" s="131">
        <f>D100</f>
        <v>110030</v>
      </c>
      <c r="E99" s="130">
        <f t="shared" si="1"/>
        <v>100</v>
      </c>
    </row>
    <row r="100" spans="1:6" x14ac:dyDescent="0.2">
      <c r="A100" s="179"/>
      <c r="B100" s="15" t="s">
        <v>35</v>
      </c>
      <c r="C100" s="129">
        <v>110030</v>
      </c>
      <c r="D100" s="129">
        <v>110030</v>
      </c>
      <c r="E100" s="130">
        <f t="shared" si="1"/>
        <v>100</v>
      </c>
    </row>
    <row r="101" spans="1:6" x14ac:dyDescent="0.2">
      <c r="A101" s="179"/>
      <c r="B101" s="43" t="s">
        <v>143</v>
      </c>
      <c r="C101" s="129">
        <f>C102</f>
        <v>500000</v>
      </c>
      <c r="D101" s="129">
        <f>D102</f>
        <v>500000</v>
      </c>
      <c r="E101" s="130">
        <f t="shared" si="1"/>
        <v>100</v>
      </c>
    </row>
    <row r="102" spans="1:6" ht="25.5" x14ac:dyDescent="0.2">
      <c r="A102" s="179"/>
      <c r="B102" s="16" t="s">
        <v>34</v>
      </c>
      <c r="C102" s="129">
        <f>C103</f>
        <v>500000</v>
      </c>
      <c r="D102" s="129">
        <f>D103</f>
        <v>500000</v>
      </c>
      <c r="E102" s="130">
        <f t="shared" si="1"/>
        <v>100</v>
      </c>
    </row>
    <row r="103" spans="1:6" x14ac:dyDescent="0.2">
      <c r="A103" s="179"/>
      <c r="B103" s="15" t="s">
        <v>35</v>
      </c>
      <c r="C103" s="129">
        <v>500000</v>
      </c>
      <c r="D103" s="129">
        <v>500000</v>
      </c>
      <c r="E103" s="130">
        <f t="shared" si="1"/>
        <v>100</v>
      </c>
    </row>
    <row r="104" spans="1:6" ht="38.25" x14ac:dyDescent="0.2">
      <c r="A104" s="179"/>
      <c r="B104" s="43" t="s">
        <v>113</v>
      </c>
      <c r="C104" s="131">
        <f>C105</f>
        <v>1564637.4</v>
      </c>
      <c r="D104" s="131">
        <f>D105</f>
        <v>1564637.4</v>
      </c>
      <c r="E104" s="130">
        <f t="shared" si="1"/>
        <v>100</v>
      </c>
    </row>
    <row r="105" spans="1:6" ht="25.5" x14ac:dyDescent="0.2">
      <c r="A105" s="179"/>
      <c r="B105" s="16" t="s">
        <v>34</v>
      </c>
      <c r="C105" s="131">
        <f>C106</f>
        <v>1564637.4</v>
      </c>
      <c r="D105" s="131">
        <f>D106</f>
        <v>1564637.4</v>
      </c>
      <c r="E105" s="130">
        <f t="shared" si="1"/>
        <v>100</v>
      </c>
    </row>
    <row r="106" spans="1:6" x14ac:dyDescent="0.2">
      <c r="A106" s="179"/>
      <c r="B106" s="15" t="s">
        <v>35</v>
      </c>
      <c r="C106" s="129">
        <v>1564637.4</v>
      </c>
      <c r="D106" s="129">
        <v>1564637.4</v>
      </c>
      <c r="E106" s="130">
        <f t="shared" si="1"/>
        <v>100</v>
      </c>
    </row>
    <row r="107" spans="1:6" ht="7.15" customHeight="1" x14ac:dyDescent="0.2">
      <c r="A107" s="54"/>
      <c r="B107" s="15"/>
      <c r="C107" s="131"/>
      <c r="D107" s="131"/>
      <c r="E107" s="130"/>
    </row>
    <row r="108" spans="1:6" ht="45" x14ac:dyDescent="0.2">
      <c r="A108" s="10" t="s">
        <v>8</v>
      </c>
      <c r="B108" s="20" t="s">
        <v>104</v>
      </c>
      <c r="C108" s="132">
        <f>C109+C139+C161</f>
        <v>87108464.610000014</v>
      </c>
      <c r="D108" s="132">
        <f>D109+D139+D161</f>
        <v>78634404.680000007</v>
      </c>
      <c r="E108" s="133">
        <f t="shared" si="1"/>
        <v>90.27182953121735</v>
      </c>
      <c r="F108" s="128" t="s">
        <v>173</v>
      </c>
    </row>
    <row r="109" spans="1:6" ht="38.25" x14ac:dyDescent="0.2">
      <c r="A109" s="11" t="s">
        <v>60</v>
      </c>
      <c r="B109" s="17" t="s">
        <v>56</v>
      </c>
      <c r="C109" s="132">
        <f>C110+C113+C116+C122+C119+C125+C133+C136+C130</f>
        <v>46285713.890000001</v>
      </c>
      <c r="D109" s="132">
        <f>D110+D113+D116+D122+D119+D125+D133+D136+D130</f>
        <v>43768605.719999999</v>
      </c>
      <c r="E109" s="133">
        <f t="shared" si="1"/>
        <v>94.56180328992653</v>
      </c>
    </row>
    <row r="110" spans="1:6" ht="25.5" x14ac:dyDescent="0.2">
      <c r="A110" s="171"/>
      <c r="B110" s="15" t="s">
        <v>57</v>
      </c>
      <c r="C110" s="131">
        <f>C111</f>
        <v>153980</v>
      </c>
      <c r="D110" s="131">
        <f>D111</f>
        <v>153980</v>
      </c>
      <c r="E110" s="130">
        <f t="shared" si="1"/>
        <v>100</v>
      </c>
    </row>
    <row r="111" spans="1:6" ht="25.5" x14ac:dyDescent="0.2">
      <c r="A111" s="179"/>
      <c r="B111" s="16" t="s">
        <v>34</v>
      </c>
      <c r="C111" s="131">
        <f>C112</f>
        <v>153980</v>
      </c>
      <c r="D111" s="131">
        <f>D112</f>
        <v>153980</v>
      </c>
      <c r="E111" s="130">
        <f t="shared" si="1"/>
        <v>100</v>
      </c>
    </row>
    <row r="112" spans="1:6" x14ac:dyDescent="0.2">
      <c r="A112" s="179"/>
      <c r="B112" s="15" t="s">
        <v>35</v>
      </c>
      <c r="C112" s="129">
        <v>153980</v>
      </c>
      <c r="D112" s="129">
        <v>153980</v>
      </c>
      <c r="E112" s="130">
        <f t="shared" si="1"/>
        <v>100</v>
      </c>
    </row>
    <row r="113" spans="1:5" x14ac:dyDescent="0.2">
      <c r="A113" s="179"/>
      <c r="B113" s="15" t="s">
        <v>46</v>
      </c>
      <c r="C113" s="131">
        <f>C114</f>
        <v>37881193.149999999</v>
      </c>
      <c r="D113" s="131">
        <f>D114</f>
        <v>37751117.850000001</v>
      </c>
      <c r="E113" s="130">
        <f t="shared" si="1"/>
        <v>99.656623012150305</v>
      </c>
    </row>
    <row r="114" spans="1:5" ht="25.5" x14ac:dyDescent="0.2">
      <c r="A114" s="179"/>
      <c r="B114" s="16" t="s">
        <v>34</v>
      </c>
      <c r="C114" s="131">
        <f>C115</f>
        <v>37881193.149999999</v>
      </c>
      <c r="D114" s="131">
        <f>D115</f>
        <v>37751117.850000001</v>
      </c>
      <c r="E114" s="130">
        <f t="shared" si="1"/>
        <v>99.656623012150305</v>
      </c>
    </row>
    <row r="115" spans="1:5" x14ac:dyDescent="0.2">
      <c r="A115" s="179"/>
      <c r="B115" s="15" t="s">
        <v>35</v>
      </c>
      <c r="C115" s="129">
        <v>37881193.149999999</v>
      </c>
      <c r="D115" s="129">
        <v>37751117.850000001</v>
      </c>
      <c r="E115" s="130">
        <f t="shared" si="1"/>
        <v>99.656623012150305</v>
      </c>
    </row>
    <row r="116" spans="1:5" ht="25.5" x14ac:dyDescent="0.2">
      <c r="A116" s="179"/>
      <c r="B116" s="15" t="s">
        <v>96</v>
      </c>
      <c r="C116" s="131">
        <f>C117</f>
        <v>112497.28</v>
      </c>
      <c r="D116" s="131">
        <f>D117</f>
        <v>112496.44</v>
      </c>
      <c r="E116" s="130">
        <f t="shared" si="1"/>
        <v>99.999253315280157</v>
      </c>
    </row>
    <row r="117" spans="1:5" x14ac:dyDescent="0.2">
      <c r="A117" s="179"/>
      <c r="B117" s="18" t="s">
        <v>30</v>
      </c>
      <c r="C117" s="131">
        <f>C118</f>
        <v>112497.28</v>
      </c>
      <c r="D117" s="131">
        <f>D118</f>
        <v>112496.44</v>
      </c>
      <c r="E117" s="130">
        <f t="shared" si="1"/>
        <v>99.999253315280157</v>
      </c>
    </row>
    <row r="118" spans="1:5" ht="25.5" x14ac:dyDescent="0.2">
      <c r="A118" s="179"/>
      <c r="B118" s="19" t="s">
        <v>31</v>
      </c>
      <c r="C118" s="129">
        <v>112497.28</v>
      </c>
      <c r="D118" s="129">
        <v>112496.44</v>
      </c>
      <c r="E118" s="130">
        <f t="shared" si="1"/>
        <v>99.999253315280157</v>
      </c>
    </row>
    <row r="119" spans="1:5" x14ac:dyDescent="0.2">
      <c r="A119" s="179"/>
      <c r="B119" s="44" t="s">
        <v>114</v>
      </c>
      <c r="C119" s="129">
        <f>C120</f>
        <v>1771703.86</v>
      </c>
      <c r="D119" s="129">
        <f>D120</f>
        <v>319290</v>
      </c>
      <c r="E119" s="130">
        <f t="shared" si="1"/>
        <v>18.021634834616211</v>
      </c>
    </row>
    <row r="120" spans="1:5" ht="25.5" x14ac:dyDescent="0.2">
      <c r="A120" s="179"/>
      <c r="B120" s="16" t="s">
        <v>34</v>
      </c>
      <c r="C120" s="129">
        <f>C121</f>
        <v>1771703.86</v>
      </c>
      <c r="D120" s="129">
        <f>D121</f>
        <v>319290</v>
      </c>
      <c r="E120" s="130">
        <f t="shared" si="1"/>
        <v>18.021634834616211</v>
      </c>
    </row>
    <row r="121" spans="1:5" x14ac:dyDescent="0.2">
      <c r="A121" s="179"/>
      <c r="B121" s="15" t="s">
        <v>35</v>
      </c>
      <c r="C121" s="129">
        <v>1771703.86</v>
      </c>
      <c r="D121" s="129">
        <v>319290</v>
      </c>
      <c r="E121" s="130">
        <f t="shared" si="1"/>
        <v>18.021634834616211</v>
      </c>
    </row>
    <row r="122" spans="1:5" ht="38.25" x14ac:dyDescent="0.2">
      <c r="A122" s="179"/>
      <c r="B122" s="15" t="s">
        <v>58</v>
      </c>
      <c r="C122" s="131">
        <f>C123</f>
        <v>508144.49</v>
      </c>
      <c r="D122" s="131">
        <f>D123</f>
        <v>490461.32</v>
      </c>
      <c r="E122" s="130">
        <f t="shared" si="1"/>
        <v>96.520050822552463</v>
      </c>
    </row>
    <row r="123" spans="1:5" ht="25.5" x14ac:dyDescent="0.2">
      <c r="A123" s="179"/>
      <c r="B123" s="16" t="s">
        <v>34</v>
      </c>
      <c r="C123" s="131">
        <f>C124</f>
        <v>508144.49</v>
      </c>
      <c r="D123" s="131">
        <f>D124</f>
        <v>490461.32</v>
      </c>
      <c r="E123" s="130">
        <f t="shared" si="1"/>
        <v>96.520050822552463</v>
      </c>
    </row>
    <row r="124" spans="1:5" x14ac:dyDescent="0.2">
      <c r="A124" s="180"/>
      <c r="B124" s="15" t="s">
        <v>35</v>
      </c>
      <c r="C124" s="129">
        <v>508144.49</v>
      </c>
      <c r="D124" s="129">
        <v>490461.32</v>
      </c>
      <c r="E124" s="130">
        <f t="shared" si="1"/>
        <v>96.520050822552463</v>
      </c>
    </row>
    <row r="125" spans="1:5" x14ac:dyDescent="0.2">
      <c r="A125" s="87"/>
      <c r="B125" s="32" t="s">
        <v>143</v>
      </c>
      <c r="C125" s="129">
        <f>C128+C126</f>
        <v>720000</v>
      </c>
      <c r="D125" s="129">
        <f>D128+D126</f>
        <v>720000</v>
      </c>
      <c r="E125" s="130">
        <f t="shared" si="1"/>
        <v>100</v>
      </c>
    </row>
    <row r="126" spans="1:5" x14ac:dyDescent="0.2">
      <c r="A126" s="87"/>
      <c r="B126" s="43" t="s">
        <v>37</v>
      </c>
      <c r="C126" s="129">
        <f>C127</f>
        <v>350000</v>
      </c>
      <c r="D126" s="129">
        <f>D127</f>
        <v>350000</v>
      </c>
      <c r="E126" s="130">
        <f t="shared" si="1"/>
        <v>100</v>
      </c>
    </row>
    <row r="127" spans="1:5" x14ac:dyDescent="0.2">
      <c r="A127" s="87"/>
      <c r="B127" s="16" t="s">
        <v>88</v>
      </c>
      <c r="C127" s="129">
        <v>350000</v>
      </c>
      <c r="D127" s="129">
        <v>350000</v>
      </c>
      <c r="E127" s="130">
        <f t="shared" si="1"/>
        <v>100</v>
      </c>
    </row>
    <row r="128" spans="1:5" ht="25.5" x14ac:dyDescent="0.2">
      <c r="A128" s="87"/>
      <c r="B128" s="16" t="s">
        <v>34</v>
      </c>
      <c r="C128" s="129">
        <f>C129</f>
        <v>370000</v>
      </c>
      <c r="D128" s="129">
        <f>D129</f>
        <v>370000</v>
      </c>
      <c r="E128" s="130">
        <f t="shared" si="1"/>
        <v>100</v>
      </c>
    </row>
    <row r="129" spans="1:5" x14ac:dyDescent="0.2">
      <c r="A129" s="87"/>
      <c r="B129" s="32" t="s">
        <v>35</v>
      </c>
      <c r="C129" s="129">
        <v>370000</v>
      </c>
      <c r="D129" s="129">
        <v>370000</v>
      </c>
      <c r="E129" s="130">
        <f t="shared" si="1"/>
        <v>100</v>
      </c>
    </row>
    <row r="130" spans="1:5" x14ac:dyDescent="0.2">
      <c r="A130" s="87"/>
      <c r="B130" s="32" t="s">
        <v>145</v>
      </c>
      <c r="C130" s="129">
        <f>C131</f>
        <v>916935</v>
      </c>
      <c r="D130" s="129">
        <f>D131</f>
        <v>0</v>
      </c>
      <c r="E130" s="130">
        <f t="shared" si="1"/>
        <v>0</v>
      </c>
    </row>
    <row r="131" spans="1:5" ht="25.5" x14ac:dyDescent="0.2">
      <c r="A131" s="87"/>
      <c r="B131" s="16" t="s">
        <v>34</v>
      </c>
      <c r="C131" s="129">
        <f>C132</f>
        <v>916935</v>
      </c>
      <c r="D131" s="129">
        <f>D132</f>
        <v>0</v>
      </c>
      <c r="E131" s="130">
        <f t="shared" si="1"/>
        <v>0</v>
      </c>
    </row>
    <row r="132" spans="1:5" x14ac:dyDescent="0.2">
      <c r="A132" s="87"/>
      <c r="B132" s="32" t="s">
        <v>35</v>
      </c>
      <c r="C132" s="129">
        <v>916935</v>
      </c>
      <c r="D132" s="129"/>
      <c r="E132" s="130">
        <f t="shared" si="1"/>
        <v>0</v>
      </c>
    </row>
    <row r="133" spans="1:5" ht="25.5" x14ac:dyDescent="0.2">
      <c r="A133" s="87"/>
      <c r="B133" s="32" t="s">
        <v>144</v>
      </c>
      <c r="C133" s="129">
        <f>C134</f>
        <v>1351696.11</v>
      </c>
      <c r="D133" s="129">
        <f>D134</f>
        <v>1351696.11</v>
      </c>
      <c r="E133" s="130">
        <f t="shared" si="1"/>
        <v>100</v>
      </c>
    </row>
    <row r="134" spans="1:5" ht="25.5" x14ac:dyDescent="0.2">
      <c r="A134" s="87"/>
      <c r="B134" s="16" t="s">
        <v>34</v>
      </c>
      <c r="C134" s="129">
        <f>C135</f>
        <v>1351696.11</v>
      </c>
      <c r="D134" s="129">
        <f>D135</f>
        <v>1351696.11</v>
      </c>
      <c r="E134" s="130">
        <f t="shared" si="1"/>
        <v>100</v>
      </c>
    </row>
    <row r="135" spans="1:5" x14ac:dyDescent="0.2">
      <c r="A135" s="87"/>
      <c r="B135" s="32" t="s">
        <v>35</v>
      </c>
      <c r="C135" s="129">
        <v>1351696.11</v>
      </c>
      <c r="D135" s="129">
        <v>1351696.11</v>
      </c>
      <c r="E135" s="130">
        <f t="shared" si="1"/>
        <v>100</v>
      </c>
    </row>
    <row r="136" spans="1:5" ht="25.5" x14ac:dyDescent="0.2">
      <c r="A136" s="88"/>
      <c r="B136" s="63" t="s">
        <v>151</v>
      </c>
      <c r="C136" s="129">
        <f>C137</f>
        <v>2869564</v>
      </c>
      <c r="D136" s="129">
        <f>D137</f>
        <v>2869564</v>
      </c>
      <c r="E136" s="130">
        <f t="shared" si="1"/>
        <v>100</v>
      </c>
    </row>
    <row r="137" spans="1:5" x14ac:dyDescent="0.2">
      <c r="A137" s="88"/>
      <c r="B137" s="63" t="s">
        <v>37</v>
      </c>
      <c r="C137" s="129">
        <f>C138</f>
        <v>2869564</v>
      </c>
      <c r="D137" s="129">
        <f>D138</f>
        <v>2869564</v>
      </c>
      <c r="E137" s="130">
        <f t="shared" si="1"/>
        <v>100</v>
      </c>
    </row>
    <row r="138" spans="1:5" x14ac:dyDescent="0.2">
      <c r="A138" s="88"/>
      <c r="B138" s="63" t="s">
        <v>38</v>
      </c>
      <c r="C138" s="129">
        <v>2869564</v>
      </c>
      <c r="D138" s="129">
        <v>2869564</v>
      </c>
      <c r="E138" s="130">
        <f t="shared" si="1"/>
        <v>100</v>
      </c>
    </row>
    <row r="139" spans="1:5" ht="25.5" x14ac:dyDescent="0.2">
      <c r="A139" s="30" t="s">
        <v>61</v>
      </c>
      <c r="B139" s="17" t="s">
        <v>59</v>
      </c>
      <c r="C139" s="132">
        <f>+C143+C149+C146+C155+C158+C140+C152</f>
        <v>28900357.510000002</v>
      </c>
      <c r="D139" s="132">
        <f>+D143+D149+D146+D155+D158+D140+D152</f>
        <v>22990157.510000002</v>
      </c>
      <c r="E139" s="133">
        <f t="shared" si="1"/>
        <v>79.549733950678743</v>
      </c>
    </row>
    <row r="140" spans="1:5" x14ac:dyDescent="0.2">
      <c r="A140" s="104"/>
      <c r="B140" s="43" t="s">
        <v>55</v>
      </c>
      <c r="C140" s="131">
        <f>C141</f>
        <v>60000</v>
      </c>
      <c r="D140" s="131">
        <f>D141</f>
        <v>60000</v>
      </c>
      <c r="E140" s="130">
        <f t="shared" si="1"/>
        <v>100</v>
      </c>
    </row>
    <row r="141" spans="1:5" ht="25.5" x14ac:dyDescent="0.2">
      <c r="A141" s="104"/>
      <c r="B141" s="16" t="s">
        <v>34</v>
      </c>
      <c r="C141" s="131">
        <f>C142</f>
        <v>60000</v>
      </c>
      <c r="D141" s="131">
        <f>D142</f>
        <v>60000</v>
      </c>
      <c r="E141" s="130">
        <f t="shared" si="1"/>
        <v>100</v>
      </c>
    </row>
    <row r="142" spans="1:5" x14ac:dyDescent="0.2">
      <c r="A142" s="104"/>
      <c r="B142" s="15" t="s">
        <v>35</v>
      </c>
      <c r="C142" s="131">
        <v>60000</v>
      </c>
      <c r="D142" s="131">
        <v>60000</v>
      </c>
      <c r="E142" s="130">
        <f t="shared" ref="E142:E199" si="2">D142/C142*100</f>
        <v>100</v>
      </c>
    </row>
    <row r="143" spans="1:5" x14ac:dyDescent="0.2">
      <c r="A143" s="172"/>
      <c r="B143" s="15" t="s">
        <v>47</v>
      </c>
      <c r="C143" s="131">
        <f>C144</f>
        <v>22300625.670000002</v>
      </c>
      <c r="D143" s="131">
        <f>D144</f>
        <v>22300625.670000002</v>
      </c>
      <c r="E143" s="130">
        <f t="shared" si="2"/>
        <v>100</v>
      </c>
    </row>
    <row r="144" spans="1:5" ht="25.5" x14ac:dyDescent="0.2">
      <c r="A144" s="172"/>
      <c r="B144" s="16" t="s">
        <v>34</v>
      </c>
      <c r="C144" s="131">
        <f>C145</f>
        <v>22300625.670000002</v>
      </c>
      <c r="D144" s="131">
        <f>D145</f>
        <v>22300625.670000002</v>
      </c>
      <c r="E144" s="130">
        <f t="shared" si="2"/>
        <v>100</v>
      </c>
    </row>
    <row r="145" spans="1:5" x14ac:dyDescent="0.2">
      <c r="A145" s="172"/>
      <c r="B145" s="15" t="s">
        <v>35</v>
      </c>
      <c r="C145" s="129">
        <v>22300625.670000002</v>
      </c>
      <c r="D145" s="129">
        <v>22300625.670000002</v>
      </c>
      <c r="E145" s="130">
        <f t="shared" si="2"/>
        <v>100</v>
      </c>
    </row>
    <row r="146" spans="1:5" x14ac:dyDescent="0.2">
      <c r="A146" s="172"/>
      <c r="B146" s="44" t="s">
        <v>114</v>
      </c>
      <c r="C146" s="129">
        <f>C147</f>
        <v>5910200</v>
      </c>
      <c r="D146" s="129">
        <f>D147</f>
        <v>0</v>
      </c>
      <c r="E146" s="130">
        <f t="shared" si="2"/>
        <v>0</v>
      </c>
    </row>
    <row r="147" spans="1:5" ht="25.5" x14ac:dyDescent="0.2">
      <c r="A147" s="172"/>
      <c r="B147" s="16" t="s">
        <v>34</v>
      </c>
      <c r="C147" s="129">
        <f>C148</f>
        <v>5910200</v>
      </c>
      <c r="D147" s="129">
        <f>D148</f>
        <v>0</v>
      </c>
      <c r="E147" s="130">
        <f t="shared" si="2"/>
        <v>0</v>
      </c>
    </row>
    <row r="148" spans="1:5" x14ac:dyDescent="0.2">
      <c r="A148" s="172"/>
      <c r="B148" s="15" t="s">
        <v>35</v>
      </c>
      <c r="C148" s="129">
        <v>5910200</v>
      </c>
      <c r="D148" s="129"/>
      <c r="E148" s="130">
        <f t="shared" si="2"/>
        <v>0</v>
      </c>
    </row>
    <row r="149" spans="1:5" ht="38.25" x14ac:dyDescent="0.2">
      <c r="A149" s="172"/>
      <c r="B149" s="15" t="s">
        <v>58</v>
      </c>
      <c r="C149" s="131">
        <f>C150</f>
        <v>372182.47</v>
      </c>
      <c r="D149" s="131">
        <f>D150</f>
        <v>372182.47</v>
      </c>
      <c r="E149" s="130">
        <f t="shared" si="2"/>
        <v>100</v>
      </c>
    </row>
    <row r="150" spans="1:5" ht="25.5" x14ac:dyDescent="0.2">
      <c r="A150" s="172"/>
      <c r="B150" s="16" t="s">
        <v>34</v>
      </c>
      <c r="C150" s="131">
        <f>C151</f>
        <v>372182.47</v>
      </c>
      <c r="D150" s="131">
        <f>D151</f>
        <v>372182.47</v>
      </c>
      <c r="E150" s="130">
        <f t="shared" si="2"/>
        <v>100</v>
      </c>
    </row>
    <row r="151" spans="1:5" x14ac:dyDescent="0.2">
      <c r="A151" s="172"/>
      <c r="B151" s="15" t="s">
        <v>35</v>
      </c>
      <c r="C151" s="129">
        <v>372182.47</v>
      </c>
      <c r="D151" s="129">
        <v>372182.47</v>
      </c>
      <c r="E151" s="130">
        <f t="shared" si="2"/>
        <v>100</v>
      </c>
    </row>
    <row r="152" spans="1:5" x14ac:dyDescent="0.2">
      <c r="A152" s="172"/>
      <c r="B152" s="43" t="s">
        <v>145</v>
      </c>
      <c r="C152" s="129">
        <f>C153</f>
        <v>55502</v>
      </c>
      <c r="D152" s="129">
        <f>D153</f>
        <v>55502</v>
      </c>
      <c r="E152" s="130">
        <f t="shared" si="2"/>
        <v>100</v>
      </c>
    </row>
    <row r="153" spans="1:5" ht="25.5" x14ac:dyDescent="0.2">
      <c r="A153" s="172"/>
      <c r="B153" s="16" t="s">
        <v>34</v>
      </c>
      <c r="C153" s="129">
        <f>C154</f>
        <v>55502</v>
      </c>
      <c r="D153" s="129">
        <f>D154</f>
        <v>55502</v>
      </c>
      <c r="E153" s="130">
        <f t="shared" si="2"/>
        <v>100</v>
      </c>
    </row>
    <row r="154" spans="1:5" x14ac:dyDescent="0.2">
      <c r="A154" s="172"/>
      <c r="B154" s="15" t="s">
        <v>35</v>
      </c>
      <c r="C154" s="129">
        <v>55502</v>
      </c>
      <c r="D154" s="129">
        <v>55502</v>
      </c>
      <c r="E154" s="130">
        <f t="shared" si="2"/>
        <v>100</v>
      </c>
    </row>
    <row r="155" spans="1:5" ht="51" x14ac:dyDescent="0.2">
      <c r="A155" s="172"/>
      <c r="B155" s="15" t="s">
        <v>48</v>
      </c>
      <c r="C155" s="131">
        <f>C156</f>
        <v>18900</v>
      </c>
      <c r="D155" s="131">
        <f>D156</f>
        <v>18900</v>
      </c>
      <c r="E155" s="130">
        <f t="shared" si="2"/>
        <v>100</v>
      </c>
    </row>
    <row r="156" spans="1:5" ht="25.5" x14ac:dyDescent="0.2">
      <c r="A156" s="172"/>
      <c r="B156" s="16" t="s">
        <v>34</v>
      </c>
      <c r="C156" s="131">
        <f>C157</f>
        <v>18900</v>
      </c>
      <c r="D156" s="131">
        <f>D157</f>
        <v>18900</v>
      </c>
      <c r="E156" s="130">
        <f t="shared" si="2"/>
        <v>100</v>
      </c>
    </row>
    <row r="157" spans="1:5" x14ac:dyDescent="0.2">
      <c r="A157" s="172"/>
      <c r="B157" s="15" t="s">
        <v>35</v>
      </c>
      <c r="C157" s="129">
        <v>18900</v>
      </c>
      <c r="D157" s="129">
        <v>18900</v>
      </c>
      <c r="E157" s="130">
        <f t="shared" si="2"/>
        <v>100</v>
      </c>
    </row>
    <row r="158" spans="1:5" ht="25.5" x14ac:dyDescent="0.2">
      <c r="A158" s="90"/>
      <c r="B158" s="43" t="s">
        <v>152</v>
      </c>
      <c r="C158" s="129">
        <f>C159</f>
        <v>182947.37</v>
      </c>
      <c r="D158" s="129">
        <f>D159</f>
        <v>182947.37</v>
      </c>
      <c r="E158" s="130">
        <f t="shared" si="2"/>
        <v>100</v>
      </c>
    </row>
    <row r="159" spans="1:5" ht="25.5" x14ac:dyDescent="0.2">
      <c r="A159" s="90"/>
      <c r="B159" s="16" t="s">
        <v>34</v>
      </c>
      <c r="C159" s="129">
        <f>C160</f>
        <v>182947.37</v>
      </c>
      <c r="D159" s="129">
        <f>D160</f>
        <v>182947.37</v>
      </c>
      <c r="E159" s="130">
        <f t="shared" si="2"/>
        <v>100</v>
      </c>
    </row>
    <row r="160" spans="1:5" x14ac:dyDescent="0.2">
      <c r="A160" s="90"/>
      <c r="B160" s="15" t="s">
        <v>35</v>
      </c>
      <c r="C160" s="129">
        <v>182947.37</v>
      </c>
      <c r="D160" s="129">
        <v>182947.37</v>
      </c>
      <c r="E160" s="130">
        <f t="shared" si="2"/>
        <v>100</v>
      </c>
    </row>
    <row r="161" spans="1:6" ht="32.25" customHeight="1" x14ac:dyDescent="0.2">
      <c r="A161" s="30" t="s">
        <v>63</v>
      </c>
      <c r="B161" s="17" t="s">
        <v>62</v>
      </c>
      <c r="C161" s="132">
        <f>+C162+C165+C168</f>
        <v>11922393.210000001</v>
      </c>
      <c r="D161" s="132">
        <f>+D162+D165+D168</f>
        <v>11875641.449999999</v>
      </c>
      <c r="E161" s="133">
        <f t="shared" si="2"/>
        <v>99.60786597810926</v>
      </c>
    </row>
    <row r="162" spans="1:6" x14ac:dyDescent="0.2">
      <c r="A162" s="179"/>
      <c r="B162" s="15" t="s">
        <v>64</v>
      </c>
      <c r="C162" s="131">
        <f>C163</f>
        <v>30000</v>
      </c>
      <c r="D162" s="131">
        <f>D163</f>
        <v>30000</v>
      </c>
      <c r="E162" s="130">
        <f t="shared" si="2"/>
        <v>100</v>
      </c>
    </row>
    <row r="163" spans="1:6" ht="25.5" x14ac:dyDescent="0.2">
      <c r="A163" s="179"/>
      <c r="B163" s="16" t="s">
        <v>34</v>
      </c>
      <c r="C163" s="131">
        <f>C164</f>
        <v>30000</v>
      </c>
      <c r="D163" s="131">
        <f>D164</f>
        <v>30000</v>
      </c>
      <c r="E163" s="130">
        <f t="shared" si="2"/>
        <v>100</v>
      </c>
    </row>
    <row r="164" spans="1:6" x14ac:dyDescent="0.2">
      <c r="A164" s="179"/>
      <c r="B164" s="15" t="s">
        <v>35</v>
      </c>
      <c r="C164" s="129">
        <v>30000</v>
      </c>
      <c r="D164" s="129">
        <v>30000</v>
      </c>
      <c r="E164" s="130">
        <f t="shared" si="2"/>
        <v>100</v>
      </c>
    </row>
    <row r="165" spans="1:6" x14ac:dyDescent="0.2">
      <c r="A165" s="179"/>
      <c r="B165" s="15" t="s">
        <v>65</v>
      </c>
      <c r="C165" s="131">
        <f>C166</f>
        <v>11802393.210000001</v>
      </c>
      <c r="D165" s="131">
        <f>D166</f>
        <v>11763055.43</v>
      </c>
      <c r="E165" s="130">
        <f t="shared" si="2"/>
        <v>99.666696581785885</v>
      </c>
    </row>
    <row r="166" spans="1:6" ht="25.5" x14ac:dyDescent="0.2">
      <c r="A166" s="179"/>
      <c r="B166" s="16" t="s">
        <v>34</v>
      </c>
      <c r="C166" s="131">
        <f>C167</f>
        <v>11802393.210000001</v>
      </c>
      <c r="D166" s="131">
        <f>D167</f>
        <v>11763055.43</v>
      </c>
      <c r="E166" s="130">
        <f t="shared" si="2"/>
        <v>99.666696581785885</v>
      </c>
    </row>
    <row r="167" spans="1:6" x14ac:dyDescent="0.2">
      <c r="A167" s="179"/>
      <c r="B167" s="15" t="s">
        <v>35</v>
      </c>
      <c r="C167" s="129">
        <v>11802393.210000001</v>
      </c>
      <c r="D167" s="129">
        <v>11763055.43</v>
      </c>
      <c r="E167" s="130">
        <f t="shared" si="2"/>
        <v>99.666696581785885</v>
      </c>
    </row>
    <row r="168" spans="1:6" ht="51" x14ac:dyDescent="0.2">
      <c r="A168" s="179"/>
      <c r="B168" s="43" t="s">
        <v>110</v>
      </c>
      <c r="C168" s="129">
        <f>C169</f>
        <v>90000</v>
      </c>
      <c r="D168" s="129">
        <f>D169</f>
        <v>82586.02</v>
      </c>
      <c r="E168" s="130">
        <f t="shared" si="2"/>
        <v>91.762244444444448</v>
      </c>
    </row>
    <row r="169" spans="1:6" ht="25.5" x14ac:dyDescent="0.2">
      <c r="A169" s="179"/>
      <c r="B169" s="16" t="s">
        <v>34</v>
      </c>
      <c r="C169" s="129">
        <f>C170</f>
        <v>90000</v>
      </c>
      <c r="D169" s="129">
        <f>D170</f>
        <v>82586.02</v>
      </c>
      <c r="E169" s="130">
        <f t="shared" si="2"/>
        <v>91.762244444444448</v>
      </c>
    </row>
    <row r="170" spans="1:6" x14ac:dyDescent="0.2">
      <c r="A170" s="180"/>
      <c r="B170" s="15" t="s">
        <v>35</v>
      </c>
      <c r="C170" s="129">
        <v>90000</v>
      </c>
      <c r="D170" s="129">
        <v>82586.02</v>
      </c>
      <c r="E170" s="130">
        <f t="shared" si="2"/>
        <v>91.762244444444448</v>
      </c>
    </row>
    <row r="171" spans="1:6" x14ac:dyDescent="0.2">
      <c r="A171" s="30"/>
      <c r="B171" s="15"/>
      <c r="C171" s="129"/>
      <c r="D171" s="129"/>
      <c r="E171" s="135"/>
    </row>
    <row r="172" spans="1:6" ht="42.75" customHeight="1" x14ac:dyDescent="0.2">
      <c r="A172" s="10" t="s">
        <v>10</v>
      </c>
      <c r="B172" s="20" t="s">
        <v>97</v>
      </c>
      <c r="C172" s="136">
        <f>C173</f>
        <v>50000</v>
      </c>
      <c r="D172" s="136">
        <f>D173</f>
        <v>50000</v>
      </c>
      <c r="E172" s="137">
        <f t="shared" si="2"/>
        <v>100</v>
      </c>
      <c r="F172" s="128" t="s">
        <v>173</v>
      </c>
    </row>
    <row r="173" spans="1:6" x14ac:dyDescent="0.2">
      <c r="A173" s="105"/>
      <c r="B173" s="44" t="s">
        <v>164</v>
      </c>
      <c r="C173" s="129">
        <f>C174</f>
        <v>50000</v>
      </c>
      <c r="D173" s="129">
        <f>D174</f>
        <v>50000</v>
      </c>
      <c r="E173" s="135">
        <f t="shared" si="2"/>
        <v>100</v>
      </c>
    </row>
    <row r="174" spans="1:6" x14ac:dyDescent="0.2">
      <c r="A174" s="106"/>
      <c r="B174" s="43" t="s">
        <v>40</v>
      </c>
      <c r="C174" s="129">
        <f t="shared" ref="C174:D174" si="3">C175</f>
        <v>50000</v>
      </c>
      <c r="D174" s="129">
        <f t="shared" si="3"/>
        <v>50000</v>
      </c>
      <c r="E174" s="130">
        <f t="shared" si="2"/>
        <v>100</v>
      </c>
    </row>
    <row r="175" spans="1:6" ht="25.5" x14ac:dyDescent="0.2">
      <c r="A175" s="106"/>
      <c r="B175" s="16" t="s">
        <v>41</v>
      </c>
      <c r="C175" s="129">
        <v>50000</v>
      </c>
      <c r="D175" s="129">
        <v>50000</v>
      </c>
      <c r="E175" s="130">
        <f t="shared" si="2"/>
        <v>100</v>
      </c>
    </row>
    <row r="176" spans="1:6" x14ac:dyDescent="0.2">
      <c r="A176" s="42"/>
      <c r="B176" s="15"/>
      <c r="C176" s="131"/>
      <c r="D176" s="131"/>
      <c r="E176" s="130"/>
    </row>
    <row r="177" spans="1:6" ht="51" customHeight="1" x14ac:dyDescent="0.2">
      <c r="A177" s="10" t="s">
        <v>3</v>
      </c>
      <c r="B177" s="21" t="s">
        <v>112</v>
      </c>
      <c r="C177" s="136">
        <f>C178+C182</f>
        <v>4028417</v>
      </c>
      <c r="D177" s="136">
        <f>D178+D182</f>
        <v>4009668.8899999997</v>
      </c>
      <c r="E177" s="137">
        <f t="shared" si="2"/>
        <v>99.534603542781184</v>
      </c>
      <c r="F177" s="128" t="s">
        <v>173</v>
      </c>
    </row>
    <row r="178" spans="1:6" ht="63" customHeight="1" x14ac:dyDescent="0.2">
      <c r="A178" s="12" t="s">
        <v>86</v>
      </c>
      <c r="B178" s="45" t="s">
        <v>83</v>
      </c>
      <c r="C178" s="132">
        <f t="shared" ref="C178:D180" si="4">C179</f>
        <v>19100</v>
      </c>
      <c r="D178" s="132">
        <f t="shared" si="4"/>
        <v>19100</v>
      </c>
      <c r="E178" s="133">
        <f t="shared" si="2"/>
        <v>100</v>
      </c>
    </row>
    <row r="179" spans="1:6" ht="27.75" customHeight="1" x14ac:dyDescent="0.2">
      <c r="A179" s="174"/>
      <c r="B179" s="44" t="s">
        <v>84</v>
      </c>
      <c r="C179" s="131">
        <f t="shared" si="4"/>
        <v>19100</v>
      </c>
      <c r="D179" s="131">
        <f t="shared" si="4"/>
        <v>19100</v>
      </c>
      <c r="E179" s="130">
        <f t="shared" si="2"/>
        <v>100</v>
      </c>
    </row>
    <row r="180" spans="1:6" ht="15" customHeight="1" x14ac:dyDescent="0.2">
      <c r="A180" s="174"/>
      <c r="B180" s="18" t="s">
        <v>30</v>
      </c>
      <c r="C180" s="131">
        <f t="shared" si="4"/>
        <v>19100</v>
      </c>
      <c r="D180" s="131">
        <f t="shared" si="4"/>
        <v>19100</v>
      </c>
      <c r="E180" s="130">
        <f t="shared" si="2"/>
        <v>100</v>
      </c>
    </row>
    <row r="181" spans="1:6" ht="27.75" customHeight="1" x14ac:dyDescent="0.2">
      <c r="A181" s="174"/>
      <c r="B181" s="19" t="s">
        <v>31</v>
      </c>
      <c r="C181" s="129">
        <v>19100</v>
      </c>
      <c r="D181" s="129">
        <v>19100</v>
      </c>
      <c r="E181" s="130">
        <f t="shared" si="2"/>
        <v>100</v>
      </c>
    </row>
    <row r="182" spans="1:6" ht="15.75" customHeight="1" x14ac:dyDescent="0.2">
      <c r="A182" s="31" t="s">
        <v>87</v>
      </c>
      <c r="B182" s="45" t="s">
        <v>165</v>
      </c>
      <c r="C182" s="132">
        <f>C183+C186+C189</f>
        <v>4009317</v>
      </c>
      <c r="D182" s="132">
        <f>D183+D186+D189</f>
        <v>3990568.8899999997</v>
      </c>
      <c r="E182" s="133">
        <f t="shared" si="2"/>
        <v>99.532386438887215</v>
      </c>
    </row>
    <row r="183" spans="1:6" ht="17.25" customHeight="1" x14ac:dyDescent="0.2">
      <c r="A183" s="187"/>
      <c r="B183" s="19" t="s">
        <v>85</v>
      </c>
      <c r="C183" s="131">
        <f>C184</f>
        <v>3723844.7</v>
      </c>
      <c r="D183" s="131">
        <f>D184</f>
        <v>3705096.59</v>
      </c>
      <c r="E183" s="130">
        <f t="shared" si="2"/>
        <v>99.496538886275246</v>
      </c>
    </row>
    <row r="184" spans="1:6" ht="27.75" customHeight="1" x14ac:dyDescent="0.2">
      <c r="A184" s="176"/>
      <c r="B184" s="19" t="s">
        <v>34</v>
      </c>
      <c r="C184" s="131">
        <f>C185</f>
        <v>3723844.7</v>
      </c>
      <c r="D184" s="131">
        <f>D185</f>
        <v>3705096.59</v>
      </c>
      <c r="E184" s="130">
        <f t="shared" si="2"/>
        <v>99.496538886275246</v>
      </c>
    </row>
    <row r="185" spans="1:6" ht="14.25" customHeight="1" x14ac:dyDescent="0.2">
      <c r="A185" s="176"/>
      <c r="B185" s="19" t="s">
        <v>35</v>
      </c>
      <c r="C185" s="129">
        <v>3723844.7</v>
      </c>
      <c r="D185" s="129">
        <v>3705096.59</v>
      </c>
      <c r="E185" s="130">
        <f t="shared" si="2"/>
        <v>99.496538886275246</v>
      </c>
    </row>
    <row r="186" spans="1:6" ht="42" customHeight="1" x14ac:dyDescent="0.2">
      <c r="A186" s="176"/>
      <c r="B186" s="19" t="s">
        <v>58</v>
      </c>
      <c r="C186" s="131">
        <f>C187</f>
        <v>85472.3</v>
      </c>
      <c r="D186" s="131">
        <f>D187</f>
        <v>85472.3</v>
      </c>
      <c r="E186" s="130">
        <f t="shared" si="2"/>
        <v>100</v>
      </c>
    </row>
    <row r="187" spans="1:6" ht="27.75" customHeight="1" x14ac:dyDescent="0.2">
      <c r="A187" s="176"/>
      <c r="B187" s="19" t="s">
        <v>34</v>
      </c>
      <c r="C187" s="131">
        <f>C188</f>
        <v>85472.3</v>
      </c>
      <c r="D187" s="131">
        <f>D188</f>
        <v>85472.3</v>
      </c>
      <c r="E187" s="130">
        <f t="shared" si="2"/>
        <v>100</v>
      </c>
    </row>
    <row r="188" spans="1:6" ht="14.25" customHeight="1" x14ac:dyDescent="0.2">
      <c r="A188" s="189"/>
      <c r="B188" s="19" t="s">
        <v>35</v>
      </c>
      <c r="C188" s="129">
        <v>85472.3</v>
      </c>
      <c r="D188" s="129">
        <v>85472.3</v>
      </c>
      <c r="E188" s="130">
        <f t="shared" si="2"/>
        <v>100</v>
      </c>
    </row>
    <row r="189" spans="1:6" ht="14.25" customHeight="1" x14ac:dyDescent="0.2">
      <c r="A189" s="92"/>
      <c r="B189" s="44" t="s">
        <v>145</v>
      </c>
      <c r="C189" s="129">
        <f>C190</f>
        <v>200000</v>
      </c>
      <c r="D189" s="129">
        <f>D190</f>
        <v>200000</v>
      </c>
      <c r="E189" s="130">
        <f t="shared" si="2"/>
        <v>100</v>
      </c>
    </row>
    <row r="190" spans="1:6" ht="14.25" customHeight="1" x14ac:dyDescent="0.2">
      <c r="A190" s="92"/>
      <c r="B190" s="19" t="s">
        <v>34</v>
      </c>
      <c r="C190" s="129">
        <f>C191</f>
        <v>200000</v>
      </c>
      <c r="D190" s="129">
        <f>D191</f>
        <v>200000</v>
      </c>
      <c r="E190" s="130">
        <f t="shared" si="2"/>
        <v>100</v>
      </c>
    </row>
    <row r="191" spans="1:6" ht="14.25" customHeight="1" x14ac:dyDescent="0.2">
      <c r="A191" s="92"/>
      <c r="B191" s="19" t="s">
        <v>35</v>
      </c>
      <c r="C191" s="129">
        <v>200000</v>
      </c>
      <c r="D191" s="129">
        <v>200000</v>
      </c>
      <c r="E191" s="130">
        <f t="shared" si="2"/>
        <v>100</v>
      </c>
    </row>
    <row r="192" spans="1:6" ht="12.6" customHeight="1" x14ac:dyDescent="0.2">
      <c r="A192" s="80"/>
      <c r="B192" s="15"/>
      <c r="C192" s="131"/>
      <c r="D192" s="131"/>
      <c r="E192" s="130"/>
    </row>
    <row r="193" spans="1:6" ht="119.45" customHeight="1" x14ac:dyDescent="0.25">
      <c r="A193" s="40" t="s">
        <v>4</v>
      </c>
      <c r="B193" s="17" t="s">
        <v>98</v>
      </c>
      <c r="C193" s="132">
        <f>C197+C200+C207+C227+C224+C210+C217+C194</f>
        <v>6219917.8899999997</v>
      </c>
      <c r="D193" s="132">
        <f>D197+D200+D207+D227+D224+D210+D217+D194</f>
        <v>5365553.88</v>
      </c>
      <c r="E193" s="133">
        <f t="shared" si="2"/>
        <v>86.26406288459863</v>
      </c>
      <c r="F193" s="152" t="s">
        <v>174</v>
      </c>
    </row>
    <row r="194" spans="1:6" x14ac:dyDescent="0.2">
      <c r="A194" s="96"/>
      <c r="B194" s="97" t="s">
        <v>159</v>
      </c>
      <c r="C194" s="131">
        <f>C195</f>
        <v>310760</v>
      </c>
      <c r="D194" s="131">
        <f>D195</f>
        <v>219760</v>
      </c>
      <c r="E194" s="130">
        <f t="shared" si="2"/>
        <v>70.716951988672932</v>
      </c>
    </row>
    <row r="195" spans="1:6" x14ac:dyDescent="0.2">
      <c r="A195" s="93"/>
      <c r="B195" s="18" t="s">
        <v>30</v>
      </c>
      <c r="C195" s="131">
        <f>C196</f>
        <v>310760</v>
      </c>
      <c r="D195" s="131">
        <f>D196</f>
        <v>219760</v>
      </c>
      <c r="E195" s="130">
        <f t="shared" si="2"/>
        <v>70.716951988672932</v>
      </c>
    </row>
    <row r="196" spans="1:6" ht="25.5" x14ac:dyDescent="0.2">
      <c r="A196" s="93"/>
      <c r="B196" s="19" t="s">
        <v>31</v>
      </c>
      <c r="C196" s="129">
        <v>310760</v>
      </c>
      <c r="D196" s="129">
        <v>219760</v>
      </c>
      <c r="E196" s="130">
        <f t="shared" si="2"/>
        <v>70.716951988672932</v>
      </c>
    </row>
    <row r="197" spans="1:6" x14ac:dyDescent="0.2">
      <c r="A197" s="182"/>
      <c r="B197" s="43" t="s">
        <v>115</v>
      </c>
      <c r="C197" s="131">
        <f>C198</f>
        <v>600000</v>
      </c>
      <c r="D197" s="131">
        <f>D198</f>
        <v>0</v>
      </c>
      <c r="E197" s="130">
        <f t="shared" si="2"/>
        <v>0</v>
      </c>
    </row>
    <row r="198" spans="1:6" ht="25.5" x14ac:dyDescent="0.2">
      <c r="A198" s="183"/>
      <c r="B198" s="16" t="s">
        <v>89</v>
      </c>
      <c r="C198" s="131">
        <f>C199</f>
        <v>600000</v>
      </c>
      <c r="D198" s="131">
        <f>D199</f>
        <v>0</v>
      </c>
      <c r="E198" s="130">
        <f t="shared" si="2"/>
        <v>0</v>
      </c>
    </row>
    <row r="199" spans="1:6" x14ac:dyDescent="0.2">
      <c r="A199" s="183"/>
      <c r="B199" s="16" t="s">
        <v>90</v>
      </c>
      <c r="C199" s="131">
        <v>600000</v>
      </c>
      <c r="D199" s="131"/>
      <c r="E199" s="130">
        <f t="shared" si="2"/>
        <v>0</v>
      </c>
    </row>
    <row r="200" spans="1:6" ht="38.25" x14ac:dyDescent="0.2">
      <c r="A200" s="183"/>
      <c r="B200" s="43" t="s">
        <v>139</v>
      </c>
      <c r="C200" s="131">
        <f>C201+C203+C205</f>
        <v>387704.51</v>
      </c>
      <c r="D200" s="131">
        <f>D201+D203+D205</f>
        <v>387704.51</v>
      </c>
      <c r="E200" s="130">
        <f t="shared" ref="E200:E263" si="5">D200/C200*100</f>
        <v>100</v>
      </c>
    </row>
    <row r="201" spans="1:6" ht="38.25" x14ac:dyDescent="0.2">
      <c r="A201" s="176"/>
      <c r="B201" s="43" t="s">
        <v>44</v>
      </c>
      <c r="C201" s="131">
        <f>C202</f>
        <v>262971.96000000002</v>
      </c>
      <c r="D201" s="131">
        <f>D202</f>
        <v>262971.96000000002</v>
      </c>
      <c r="E201" s="130">
        <f t="shared" si="5"/>
        <v>100</v>
      </c>
    </row>
    <row r="202" spans="1:6" x14ac:dyDescent="0.2">
      <c r="A202" s="176"/>
      <c r="B202" s="43" t="s">
        <v>50</v>
      </c>
      <c r="C202" s="129">
        <v>262971.96000000002</v>
      </c>
      <c r="D202" s="129">
        <v>262971.96000000002</v>
      </c>
      <c r="E202" s="130">
        <f t="shared" si="5"/>
        <v>100</v>
      </c>
    </row>
    <row r="203" spans="1:6" x14ac:dyDescent="0.2">
      <c r="A203" s="176"/>
      <c r="B203" s="18" t="s">
        <v>30</v>
      </c>
      <c r="C203" s="131">
        <f>C204</f>
        <v>122728.55</v>
      </c>
      <c r="D203" s="131">
        <f>D204</f>
        <v>122728.55</v>
      </c>
      <c r="E203" s="130">
        <f t="shared" si="5"/>
        <v>100</v>
      </c>
    </row>
    <row r="204" spans="1:6" ht="25.5" x14ac:dyDescent="0.2">
      <c r="A204" s="176"/>
      <c r="B204" s="19" t="s">
        <v>31</v>
      </c>
      <c r="C204" s="129">
        <v>122728.55</v>
      </c>
      <c r="D204" s="129">
        <v>122728.55</v>
      </c>
      <c r="E204" s="130">
        <f t="shared" si="5"/>
        <v>100</v>
      </c>
    </row>
    <row r="205" spans="1:6" x14ac:dyDescent="0.2">
      <c r="A205" s="176"/>
      <c r="B205" s="86" t="s">
        <v>40</v>
      </c>
      <c r="C205" s="129">
        <f>C206</f>
        <v>2004</v>
      </c>
      <c r="D205" s="129">
        <f>D206</f>
        <v>2004</v>
      </c>
      <c r="E205" s="130">
        <f t="shared" si="5"/>
        <v>100</v>
      </c>
    </row>
    <row r="206" spans="1:6" x14ac:dyDescent="0.2">
      <c r="A206" s="176"/>
      <c r="B206" s="44" t="s">
        <v>49</v>
      </c>
      <c r="C206" s="129">
        <v>2004</v>
      </c>
      <c r="D206" s="129">
        <v>2004</v>
      </c>
      <c r="E206" s="130">
        <f t="shared" si="5"/>
        <v>100</v>
      </c>
    </row>
    <row r="207" spans="1:6" x14ac:dyDescent="0.2">
      <c r="A207" s="176"/>
      <c r="B207" s="19" t="s">
        <v>91</v>
      </c>
      <c r="C207" s="131">
        <f>C208</f>
        <v>60000</v>
      </c>
      <c r="D207" s="131">
        <f>D208</f>
        <v>60000</v>
      </c>
      <c r="E207" s="130">
        <f t="shared" si="5"/>
        <v>100</v>
      </c>
    </row>
    <row r="208" spans="1:6" x14ac:dyDescent="0.2">
      <c r="A208" s="176"/>
      <c r="B208" s="15" t="s">
        <v>37</v>
      </c>
      <c r="C208" s="131">
        <f>C209</f>
        <v>60000</v>
      </c>
      <c r="D208" s="131">
        <f>D209</f>
        <v>60000</v>
      </c>
      <c r="E208" s="130">
        <f t="shared" si="5"/>
        <v>100</v>
      </c>
    </row>
    <row r="209" spans="1:5" x14ac:dyDescent="0.2">
      <c r="A209" s="176"/>
      <c r="B209" s="15" t="s">
        <v>88</v>
      </c>
      <c r="C209" s="129">
        <v>60000</v>
      </c>
      <c r="D209" s="129">
        <v>60000</v>
      </c>
      <c r="E209" s="130">
        <f t="shared" si="5"/>
        <v>100</v>
      </c>
    </row>
    <row r="210" spans="1:5" ht="38.25" x14ac:dyDescent="0.2">
      <c r="A210" s="84"/>
      <c r="B210" s="70" t="s">
        <v>147</v>
      </c>
      <c r="C210" s="129">
        <f>C211+C213+C215</f>
        <v>394687.72</v>
      </c>
      <c r="D210" s="129">
        <f>D211+D213+D215</f>
        <v>393357.72</v>
      </c>
      <c r="E210" s="130">
        <f t="shared" si="5"/>
        <v>99.663024732565788</v>
      </c>
    </row>
    <row r="211" spans="1:5" ht="38.25" x14ac:dyDescent="0.2">
      <c r="A211" s="84"/>
      <c r="B211" s="43" t="s">
        <v>44</v>
      </c>
      <c r="C211" s="129">
        <f>C212</f>
        <v>230172.13</v>
      </c>
      <c r="D211" s="129">
        <f>D212</f>
        <v>230172.13</v>
      </c>
      <c r="E211" s="130">
        <f t="shared" si="5"/>
        <v>100</v>
      </c>
    </row>
    <row r="212" spans="1:5" x14ac:dyDescent="0.2">
      <c r="A212" s="84"/>
      <c r="B212" s="43" t="s">
        <v>50</v>
      </c>
      <c r="C212" s="129">
        <v>230172.13</v>
      </c>
      <c r="D212" s="129">
        <v>230172.13</v>
      </c>
      <c r="E212" s="130">
        <f t="shared" si="5"/>
        <v>100</v>
      </c>
    </row>
    <row r="213" spans="1:5" x14ac:dyDescent="0.2">
      <c r="A213" s="84"/>
      <c r="B213" s="18" t="s">
        <v>30</v>
      </c>
      <c r="C213" s="129">
        <f>C214</f>
        <v>162045.59</v>
      </c>
      <c r="D213" s="129">
        <f>D214</f>
        <v>160715.59</v>
      </c>
      <c r="E213" s="130">
        <f t="shared" si="5"/>
        <v>99.17924332282044</v>
      </c>
    </row>
    <row r="214" spans="1:5" ht="25.5" x14ac:dyDescent="0.2">
      <c r="A214" s="84"/>
      <c r="B214" s="19" t="s">
        <v>31</v>
      </c>
      <c r="C214" s="129">
        <v>162045.59</v>
      </c>
      <c r="D214" s="129">
        <v>160715.59</v>
      </c>
      <c r="E214" s="130">
        <f t="shared" si="5"/>
        <v>99.17924332282044</v>
      </c>
    </row>
    <row r="215" spans="1:5" x14ac:dyDescent="0.2">
      <c r="A215" s="91"/>
      <c r="B215" s="86" t="s">
        <v>40</v>
      </c>
      <c r="C215" s="129">
        <f>C216</f>
        <v>2470</v>
      </c>
      <c r="D215" s="129">
        <f>D216</f>
        <v>2470</v>
      </c>
      <c r="E215" s="130">
        <f t="shared" si="5"/>
        <v>100</v>
      </c>
    </row>
    <row r="216" spans="1:5" x14ac:dyDescent="0.2">
      <c r="A216" s="91"/>
      <c r="B216" s="44" t="s">
        <v>49</v>
      </c>
      <c r="C216" s="129">
        <v>2470</v>
      </c>
      <c r="D216" s="129">
        <v>2470</v>
      </c>
      <c r="E216" s="130">
        <f t="shared" si="5"/>
        <v>100</v>
      </c>
    </row>
    <row r="217" spans="1:5" ht="38.25" x14ac:dyDescent="0.2">
      <c r="A217" s="84"/>
      <c r="B217" s="70" t="s">
        <v>148</v>
      </c>
      <c r="C217" s="129">
        <f>C218+C220+C222</f>
        <v>920200</v>
      </c>
      <c r="D217" s="129">
        <f>D218+D220+D222</f>
        <v>758166.21</v>
      </c>
      <c r="E217" s="130">
        <f t="shared" si="5"/>
        <v>82.391459465333611</v>
      </c>
    </row>
    <row r="218" spans="1:5" ht="38.25" x14ac:dyDescent="0.2">
      <c r="A218" s="84"/>
      <c r="B218" s="43" t="s">
        <v>44</v>
      </c>
      <c r="C218" s="129">
        <f>C219</f>
        <v>353000</v>
      </c>
      <c r="D218" s="129">
        <f>D219</f>
        <v>352923.99</v>
      </c>
      <c r="E218" s="130">
        <f t="shared" si="5"/>
        <v>99.978467422096315</v>
      </c>
    </row>
    <row r="219" spans="1:5" x14ac:dyDescent="0.2">
      <c r="A219" s="84"/>
      <c r="B219" s="43" t="s">
        <v>50</v>
      </c>
      <c r="C219" s="129">
        <v>353000</v>
      </c>
      <c r="D219" s="129">
        <v>352923.99</v>
      </c>
      <c r="E219" s="130">
        <f t="shared" si="5"/>
        <v>99.978467422096315</v>
      </c>
    </row>
    <row r="220" spans="1:5" x14ac:dyDescent="0.2">
      <c r="A220" s="84"/>
      <c r="B220" s="18" t="s">
        <v>30</v>
      </c>
      <c r="C220" s="129">
        <f>C221</f>
        <v>507200</v>
      </c>
      <c r="D220" s="129">
        <f>D221</f>
        <v>345242.22</v>
      </c>
      <c r="E220" s="130">
        <f t="shared" si="5"/>
        <v>68.068261041009464</v>
      </c>
    </row>
    <row r="221" spans="1:5" ht="25.5" x14ac:dyDescent="0.2">
      <c r="A221" s="84"/>
      <c r="B221" s="19" t="s">
        <v>31</v>
      </c>
      <c r="C221" s="129">
        <v>507200</v>
      </c>
      <c r="D221" s="129">
        <v>345242.22</v>
      </c>
      <c r="E221" s="130">
        <f t="shared" si="5"/>
        <v>68.068261041009464</v>
      </c>
    </row>
    <row r="222" spans="1:5" x14ac:dyDescent="0.2">
      <c r="A222" s="84"/>
      <c r="B222" s="15" t="s">
        <v>37</v>
      </c>
      <c r="C222" s="129">
        <f>C223</f>
        <v>60000</v>
      </c>
      <c r="D222" s="129">
        <f>D223</f>
        <v>60000</v>
      </c>
      <c r="E222" s="130">
        <f t="shared" si="5"/>
        <v>100</v>
      </c>
    </row>
    <row r="223" spans="1:5" x14ac:dyDescent="0.2">
      <c r="A223" s="84"/>
      <c r="B223" s="15" t="s">
        <v>88</v>
      </c>
      <c r="C223" s="129">
        <v>60000</v>
      </c>
      <c r="D223" s="129">
        <v>60000</v>
      </c>
      <c r="E223" s="130">
        <f t="shared" si="5"/>
        <v>100</v>
      </c>
    </row>
    <row r="224" spans="1:5" x14ac:dyDescent="0.2">
      <c r="A224" s="84"/>
      <c r="B224" s="70" t="s">
        <v>145</v>
      </c>
      <c r="C224" s="129">
        <f>C225</f>
        <v>1500000</v>
      </c>
      <c r="D224" s="129">
        <f>D225</f>
        <v>1500000</v>
      </c>
      <c r="E224" s="130">
        <f t="shared" si="5"/>
        <v>100</v>
      </c>
    </row>
    <row r="225" spans="1:6" x14ac:dyDescent="0.2">
      <c r="A225" s="84"/>
      <c r="B225" s="15" t="s">
        <v>37</v>
      </c>
      <c r="C225" s="129">
        <f>C226</f>
        <v>1500000</v>
      </c>
      <c r="D225" s="129">
        <f>D226</f>
        <v>1500000</v>
      </c>
      <c r="E225" s="130">
        <f t="shared" si="5"/>
        <v>100</v>
      </c>
    </row>
    <row r="226" spans="1:6" x14ac:dyDescent="0.2">
      <c r="A226" s="84"/>
      <c r="B226" s="15" t="s">
        <v>88</v>
      </c>
      <c r="C226" s="129">
        <v>1500000</v>
      </c>
      <c r="D226" s="129">
        <v>1500000</v>
      </c>
      <c r="E226" s="130">
        <f t="shared" si="5"/>
        <v>100</v>
      </c>
    </row>
    <row r="227" spans="1:6" ht="25.5" x14ac:dyDescent="0.2">
      <c r="A227" s="84"/>
      <c r="B227" s="70" t="s">
        <v>140</v>
      </c>
      <c r="C227" s="129">
        <f>C228</f>
        <v>2046565.66</v>
      </c>
      <c r="D227" s="129">
        <f>D228</f>
        <v>2046565.44</v>
      </c>
      <c r="E227" s="130">
        <f t="shared" si="5"/>
        <v>99.999989250283818</v>
      </c>
    </row>
    <row r="228" spans="1:6" x14ac:dyDescent="0.2">
      <c r="A228" s="84"/>
      <c r="B228" s="18" t="s">
        <v>30</v>
      </c>
      <c r="C228" s="129">
        <f>C229</f>
        <v>2046565.66</v>
      </c>
      <c r="D228" s="129">
        <f>D229</f>
        <v>2046565.44</v>
      </c>
      <c r="E228" s="130">
        <f t="shared" si="5"/>
        <v>99.999989250283818</v>
      </c>
    </row>
    <row r="229" spans="1:6" ht="25.5" x14ac:dyDescent="0.2">
      <c r="A229" s="84"/>
      <c r="B229" s="19" t="s">
        <v>31</v>
      </c>
      <c r="C229" s="129">
        <v>2046565.66</v>
      </c>
      <c r="D229" s="129">
        <v>2046565.44</v>
      </c>
      <c r="E229" s="130">
        <f t="shared" si="5"/>
        <v>99.999989250283818</v>
      </c>
    </row>
    <row r="230" spans="1:6" x14ac:dyDescent="0.2">
      <c r="A230" s="55"/>
      <c r="B230" s="15"/>
      <c r="C230" s="131"/>
      <c r="D230" s="131"/>
      <c r="E230" s="130"/>
    </row>
    <row r="231" spans="1:6" ht="44.25" customHeight="1" x14ac:dyDescent="0.2">
      <c r="A231" s="10" t="s">
        <v>5</v>
      </c>
      <c r="B231" s="23" t="s">
        <v>105</v>
      </c>
      <c r="C231" s="132">
        <f>C232+C235</f>
        <v>2797684.48</v>
      </c>
      <c r="D231" s="132">
        <f>D232+D235</f>
        <v>2797684.48</v>
      </c>
      <c r="E231" s="133">
        <f t="shared" si="5"/>
        <v>100</v>
      </c>
      <c r="F231" s="128" t="s">
        <v>173</v>
      </c>
    </row>
    <row r="232" spans="1:6" x14ac:dyDescent="0.2">
      <c r="A232" s="175"/>
      <c r="B232" s="43" t="s">
        <v>153</v>
      </c>
      <c r="C232" s="131">
        <f t="shared" ref="C232:D233" si="6">C233</f>
        <v>1991220.69</v>
      </c>
      <c r="D232" s="131">
        <f t="shared" si="6"/>
        <v>1991220.69</v>
      </c>
      <c r="E232" s="130">
        <f t="shared" si="5"/>
        <v>100</v>
      </c>
    </row>
    <row r="233" spans="1:6" x14ac:dyDescent="0.2">
      <c r="A233" s="176"/>
      <c r="B233" s="15" t="s">
        <v>32</v>
      </c>
      <c r="C233" s="131">
        <f t="shared" si="6"/>
        <v>1991220.69</v>
      </c>
      <c r="D233" s="131">
        <f t="shared" si="6"/>
        <v>1991220.69</v>
      </c>
      <c r="E233" s="130">
        <f t="shared" si="5"/>
        <v>100</v>
      </c>
    </row>
    <row r="234" spans="1:6" ht="13.5" customHeight="1" x14ac:dyDescent="0.2">
      <c r="A234" s="176"/>
      <c r="B234" s="15" t="s">
        <v>33</v>
      </c>
      <c r="C234" s="129">
        <v>1991220.69</v>
      </c>
      <c r="D234" s="129">
        <v>1991220.69</v>
      </c>
      <c r="E234" s="130">
        <f t="shared" si="5"/>
        <v>100</v>
      </c>
    </row>
    <row r="235" spans="1:6" ht="25.5" customHeight="1" x14ac:dyDescent="0.2">
      <c r="A235" s="89"/>
      <c r="B235" s="43" t="s">
        <v>154</v>
      </c>
      <c r="C235" s="129">
        <f>C236</f>
        <v>806463.79</v>
      </c>
      <c r="D235" s="129">
        <f>D236</f>
        <v>806463.79</v>
      </c>
      <c r="E235" s="130">
        <f t="shared" si="5"/>
        <v>100</v>
      </c>
    </row>
    <row r="236" spans="1:6" x14ac:dyDescent="0.2">
      <c r="A236" s="89"/>
      <c r="B236" s="15" t="s">
        <v>32</v>
      </c>
      <c r="C236" s="129">
        <f>C237</f>
        <v>806463.79</v>
      </c>
      <c r="D236" s="129">
        <f>D237</f>
        <v>806463.79</v>
      </c>
      <c r="E236" s="130">
        <f t="shared" si="5"/>
        <v>100</v>
      </c>
    </row>
    <row r="237" spans="1:6" ht="15.75" customHeight="1" x14ac:dyDescent="0.2">
      <c r="A237" s="89"/>
      <c r="B237" s="15" t="s">
        <v>33</v>
      </c>
      <c r="C237" s="129">
        <v>806463.79</v>
      </c>
      <c r="D237" s="129">
        <v>806463.79</v>
      </c>
      <c r="E237" s="130">
        <f t="shared" si="5"/>
        <v>100</v>
      </c>
    </row>
    <row r="238" spans="1:6" x14ac:dyDescent="0.2">
      <c r="A238" s="55"/>
      <c r="B238" s="15"/>
      <c r="C238" s="131"/>
      <c r="D238" s="131"/>
      <c r="E238" s="130"/>
    </row>
    <row r="239" spans="1:6" ht="45" customHeight="1" x14ac:dyDescent="0.2">
      <c r="A239" s="10" t="s">
        <v>6</v>
      </c>
      <c r="B239" s="22" t="s">
        <v>106</v>
      </c>
      <c r="C239" s="132">
        <f>C240+C245+C248</f>
        <v>500000</v>
      </c>
      <c r="D239" s="132">
        <f>D240+D245+D248</f>
        <v>484509.7</v>
      </c>
      <c r="E239" s="133">
        <f t="shared" si="5"/>
        <v>96.901939999999996</v>
      </c>
      <c r="F239" s="128" t="s">
        <v>173</v>
      </c>
    </row>
    <row r="240" spans="1:6" x14ac:dyDescent="0.2">
      <c r="A240" s="175"/>
      <c r="B240" s="15" t="s">
        <v>66</v>
      </c>
      <c r="C240" s="131">
        <f>C241+C243</f>
        <v>126000</v>
      </c>
      <c r="D240" s="131">
        <f>D241+D243</f>
        <v>110509.7</v>
      </c>
      <c r="E240" s="130">
        <f t="shared" si="5"/>
        <v>87.706111111111113</v>
      </c>
    </row>
    <row r="241" spans="1:6" x14ac:dyDescent="0.2">
      <c r="A241" s="176"/>
      <c r="B241" s="18" t="s">
        <v>30</v>
      </c>
      <c r="C241" s="131">
        <f>C242</f>
        <v>108000</v>
      </c>
      <c r="D241" s="131">
        <f>D242</f>
        <v>92509.7</v>
      </c>
      <c r="E241" s="130">
        <f t="shared" si="5"/>
        <v>85.657129629629623</v>
      </c>
    </row>
    <row r="242" spans="1:6" ht="25.5" x14ac:dyDescent="0.2">
      <c r="A242" s="176"/>
      <c r="B242" s="19" t="s">
        <v>31</v>
      </c>
      <c r="C242" s="129">
        <v>108000</v>
      </c>
      <c r="D242" s="129">
        <v>92509.7</v>
      </c>
      <c r="E242" s="130">
        <f t="shared" si="5"/>
        <v>85.657129629629623</v>
      </c>
    </row>
    <row r="243" spans="1:6" x14ac:dyDescent="0.2">
      <c r="A243" s="183"/>
      <c r="B243" s="108" t="s">
        <v>32</v>
      </c>
      <c r="C243" s="129">
        <f>C244</f>
        <v>18000</v>
      </c>
      <c r="D243" s="129">
        <f>D244</f>
        <v>18000</v>
      </c>
      <c r="E243" s="130">
        <f t="shared" si="5"/>
        <v>100</v>
      </c>
    </row>
    <row r="244" spans="1:6" x14ac:dyDescent="0.2">
      <c r="A244" s="183"/>
      <c r="B244" s="109" t="s">
        <v>150</v>
      </c>
      <c r="C244" s="129">
        <v>18000</v>
      </c>
      <c r="D244" s="129">
        <v>18000</v>
      </c>
      <c r="E244" s="130">
        <f t="shared" si="5"/>
        <v>100</v>
      </c>
    </row>
    <row r="245" spans="1:6" x14ac:dyDescent="0.2">
      <c r="A245" s="176"/>
      <c r="B245" s="24" t="s">
        <v>67</v>
      </c>
      <c r="C245" s="131">
        <f>C246</f>
        <v>174000</v>
      </c>
      <c r="D245" s="131">
        <f>D246</f>
        <v>174000</v>
      </c>
      <c r="E245" s="130">
        <f t="shared" si="5"/>
        <v>100</v>
      </c>
    </row>
    <row r="246" spans="1:6" x14ac:dyDescent="0.2">
      <c r="A246" s="176"/>
      <c r="B246" s="18" t="s">
        <v>30</v>
      </c>
      <c r="C246" s="131">
        <f>C247</f>
        <v>174000</v>
      </c>
      <c r="D246" s="131">
        <f>D247</f>
        <v>174000</v>
      </c>
      <c r="E246" s="130">
        <f t="shared" si="5"/>
        <v>100</v>
      </c>
    </row>
    <row r="247" spans="1:6" ht="25.5" x14ac:dyDescent="0.2">
      <c r="A247" s="189"/>
      <c r="B247" s="19" t="s">
        <v>31</v>
      </c>
      <c r="C247" s="129">
        <v>174000</v>
      </c>
      <c r="D247" s="129">
        <v>174000</v>
      </c>
      <c r="E247" s="130">
        <f t="shared" si="5"/>
        <v>100</v>
      </c>
    </row>
    <row r="248" spans="1:6" x14ac:dyDescent="0.2">
      <c r="A248" s="56"/>
      <c r="B248" s="44" t="s">
        <v>143</v>
      </c>
      <c r="C248" s="129">
        <f>C249</f>
        <v>200000</v>
      </c>
      <c r="D248" s="129">
        <f>D249</f>
        <v>200000</v>
      </c>
      <c r="E248" s="130">
        <f t="shared" si="5"/>
        <v>100</v>
      </c>
    </row>
    <row r="249" spans="1:6" x14ac:dyDescent="0.2">
      <c r="A249" s="56"/>
      <c r="B249" s="18" t="s">
        <v>30</v>
      </c>
      <c r="C249" s="129">
        <f>C250</f>
        <v>200000</v>
      </c>
      <c r="D249" s="129">
        <f>D250</f>
        <v>200000</v>
      </c>
      <c r="E249" s="130">
        <f t="shared" si="5"/>
        <v>100</v>
      </c>
    </row>
    <row r="250" spans="1:6" ht="25.5" x14ac:dyDescent="0.2">
      <c r="A250" s="56"/>
      <c r="B250" s="19" t="s">
        <v>31</v>
      </c>
      <c r="C250" s="129">
        <v>200000</v>
      </c>
      <c r="D250" s="129">
        <v>200000</v>
      </c>
      <c r="E250" s="130">
        <f t="shared" si="5"/>
        <v>100</v>
      </c>
    </row>
    <row r="251" spans="1:6" x14ac:dyDescent="0.2">
      <c r="A251" s="56"/>
      <c r="B251" s="24"/>
      <c r="C251" s="131"/>
      <c r="D251" s="131"/>
      <c r="E251" s="130"/>
    </row>
    <row r="252" spans="1:6" ht="75" x14ac:dyDescent="0.25">
      <c r="A252" s="65">
        <v>8</v>
      </c>
      <c r="B252" s="57" t="s">
        <v>116</v>
      </c>
      <c r="C252" s="136">
        <f>C253+C263+C290+C294</f>
        <v>387916772.13999999</v>
      </c>
      <c r="D252" s="136">
        <f>D253+D263+D290+D294</f>
        <v>63106179.639999993</v>
      </c>
      <c r="E252" s="137">
        <f t="shared" si="5"/>
        <v>16.267968845962876</v>
      </c>
      <c r="F252" s="162" t="s">
        <v>175</v>
      </c>
    </row>
    <row r="253" spans="1:6" x14ac:dyDescent="0.2">
      <c r="A253" s="64" t="s">
        <v>128</v>
      </c>
      <c r="B253" s="60" t="s">
        <v>117</v>
      </c>
      <c r="C253" s="132">
        <f>C254+C260+C257</f>
        <v>167000</v>
      </c>
      <c r="D253" s="132">
        <f>D254+D260+D257</f>
        <v>124850</v>
      </c>
      <c r="E253" s="133">
        <f t="shared" si="5"/>
        <v>74.76047904191617</v>
      </c>
    </row>
    <row r="254" spans="1:6" x14ac:dyDescent="0.2">
      <c r="A254" s="175"/>
      <c r="B254" s="58" t="s">
        <v>118</v>
      </c>
      <c r="C254" s="131">
        <f>C255</f>
        <v>100000</v>
      </c>
      <c r="D254" s="131">
        <f>D255</f>
        <v>60000</v>
      </c>
      <c r="E254" s="130">
        <f t="shared" si="5"/>
        <v>60</v>
      </c>
    </row>
    <row r="255" spans="1:6" x14ac:dyDescent="0.2">
      <c r="A255" s="176"/>
      <c r="B255" s="59" t="s">
        <v>30</v>
      </c>
      <c r="C255" s="131">
        <f>C256</f>
        <v>100000</v>
      </c>
      <c r="D255" s="131">
        <f>D256</f>
        <v>60000</v>
      </c>
      <c r="E255" s="130">
        <f t="shared" si="5"/>
        <v>60</v>
      </c>
    </row>
    <row r="256" spans="1:6" ht="25.5" x14ac:dyDescent="0.2">
      <c r="A256" s="176"/>
      <c r="B256" s="53" t="s">
        <v>31</v>
      </c>
      <c r="C256" s="129">
        <v>100000</v>
      </c>
      <c r="D256" s="129">
        <v>60000</v>
      </c>
      <c r="E256" s="130">
        <f t="shared" si="5"/>
        <v>60</v>
      </c>
    </row>
    <row r="257" spans="1:5" ht="25.5" x14ac:dyDescent="0.2">
      <c r="A257" s="176"/>
      <c r="B257" s="53" t="s">
        <v>155</v>
      </c>
      <c r="C257" s="129">
        <f>C258</f>
        <v>60000</v>
      </c>
      <c r="D257" s="129">
        <f>D258</f>
        <v>60000</v>
      </c>
      <c r="E257" s="130">
        <f t="shared" si="5"/>
        <v>100</v>
      </c>
    </row>
    <row r="258" spans="1:5" x14ac:dyDescent="0.2">
      <c r="A258" s="176"/>
      <c r="B258" s="59" t="s">
        <v>30</v>
      </c>
      <c r="C258" s="129">
        <f>C259</f>
        <v>60000</v>
      </c>
      <c r="D258" s="129">
        <f>D259</f>
        <v>60000</v>
      </c>
      <c r="E258" s="130">
        <f t="shared" si="5"/>
        <v>100</v>
      </c>
    </row>
    <row r="259" spans="1:5" ht="25.5" x14ac:dyDescent="0.2">
      <c r="A259" s="176"/>
      <c r="B259" s="53" t="s">
        <v>31</v>
      </c>
      <c r="C259" s="129">
        <v>60000</v>
      </c>
      <c r="D259" s="129">
        <v>60000</v>
      </c>
      <c r="E259" s="130">
        <f t="shared" si="5"/>
        <v>100</v>
      </c>
    </row>
    <row r="260" spans="1:5" x14ac:dyDescent="0.2">
      <c r="A260" s="176"/>
      <c r="B260" s="58" t="s">
        <v>119</v>
      </c>
      <c r="C260" s="131">
        <f>C261</f>
        <v>7000</v>
      </c>
      <c r="D260" s="131">
        <f>D261</f>
        <v>4850</v>
      </c>
      <c r="E260" s="130">
        <f t="shared" si="5"/>
        <v>69.285714285714278</v>
      </c>
    </row>
    <row r="261" spans="1:5" x14ac:dyDescent="0.2">
      <c r="A261" s="176"/>
      <c r="B261" s="59" t="s">
        <v>30</v>
      </c>
      <c r="C261" s="131">
        <f>C262</f>
        <v>7000</v>
      </c>
      <c r="D261" s="131">
        <f>D262</f>
        <v>4850</v>
      </c>
      <c r="E261" s="130">
        <f t="shared" si="5"/>
        <v>69.285714285714278</v>
      </c>
    </row>
    <row r="262" spans="1:5" ht="25.5" x14ac:dyDescent="0.2">
      <c r="A262" s="189"/>
      <c r="B262" s="53" t="s">
        <v>31</v>
      </c>
      <c r="C262" s="129">
        <v>7000</v>
      </c>
      <c r="D262" s="129">
        <v>4850</v>
      </c>
      <c r="E262" s="130">
        <f t="shared" si="5"/>
        <v>69.285714285714278</v>
      </c>
    </row>
    <row r="263" spans="1:5" x14ac:dyDescent="0.2">
      <c r="A263" s="64" t="s">
        <v>130</v>
      </c>
      <c r="B263" s="60" t="s">
        <v>120</v>
      </c>
      <c r="C263" s="132">
        <f>C264+C267+C272+C275+C278+C287+C281+C284</f>
        <v>385649772.13999999</v>
      </c>
      <c r="D263" s="132">
        <f>D264+D267+D272+D275+D278+D287+D281+D284</f>
        <v>61481529.589999996</v>
      </c>
      <c r="E263" s="133">
        <f t="shared" si="5"/>
        <v>15.942322291242206</v>
      </c>
    </row>
    <row r="264" spans="1:5" x14ac:dyDescent="0.2">
      <c r="A264" s="175"/>
      <c r="B264" s="58" t="s">
        <v>121</v>
      </c>
      <c r="C264" s="131">
        <f>C265</f>
        <v>125000</v>
      </c>
      <c r="D264" s="131">
        <f>D265</f>
        <v>124000</v>
      </c>
      <c r="E264" s="130">
        <f t="shared" ref="E264:E327" si="7">D264/C264*100</f>
        <v>99.2</v>
      </c>
    </row>
    <row r="265" spans="1:5" x14ac:dyDescent="0.2">
      <c r="A265" s="176"/>
      <c r="B265" s="59" t="s">
        <v>30</v>
      </c>
      <c r="C265" s="131">
        <f>C266</f>
        <v>125000</v>
      </c>
      <c r="D265" s="131">
        <f>D266</f>
        <v>124000</v>
      </c>
      <c r="E265" s="130">
        <f t="shared" si="7"/>
        <v>99.2</v>
      </c>
    </row>
    <row r="266" spans="1:5" ht="25.5" x14ac:dyDescent="0.2">
      <c r="A266" s="176"/>
      <c r="B266" s="53" t="s">
        <v>31</v>
      </c>
      <c r="C266" s="129">
        <v>125000</v>
      </c>
      <c r="D266" s="129">
        <v>124000</v>
      </c>
      <c r="E266" s="130">
        <f t="shared" si="7"/>
        <v>99.2</v>
      </c>
    </row>
    <row r="267" spans="1:5" ht="25.5" x14ac:dyDescent="0.2">
      <c r="A267" s="176"/>
      <c r="B267" s="58" t="s">
        <v>122</v>
      </c>
      <c r="C267" s="131">
        <f>C268+C270</f>
        <v>1164096.5</v>
      </c>
      <c r="D267" s="131">
        <f>D268+D270</f>
        <v>499067.45</v>
      </c>
      <c r="E267" s="130">
        <f t="shared" si="7"/>
        <v>42.871656258738</v>
      </c>
    </row>
    <row r="268" spans="1:5" x14ac:dyDescent="0.2">
      <c r="A268" s="176"/>
      <c r="B268" s="59" t="s">
        <v>30</v>
      </c>
      <c r="C268" s="131">
        <f>C269</f>
        <v>100000</v>
      </c>
      <c r="D268" s="131">
        <f>D269</f>
        <v>100000</v>
      </c>
      <c r="E268" s="130">
        <f t="shared" si="7"/>
        <v>100</v>
      </c>
    </row>
    <row r="269" spans="1:5" ht="25.5" x14ac:dyDescent="0.2">
      <c r="A269" s="176"/>
      <c r="B269" s="53" t="s">
        <v>31</v>
      </c>
      <c r="C269" s="131">
        <v>100000</v>
      </c>
      <c r="D269" s="129">
        <v>100000</v>
      </c>
      <c r="E269" s="130">
        <f t="shared" si="7"/>
        <v>100</v>
      </c>
    </row>
    <row r="270" spans="1:5" ht="25.5" x14ac:dyDescent="0.2">
      <c r="A270" s="176"/>
      <c r="B270" s="58" t="s">
        <v>89</v>
      </c>
      <c r="C270" s="131">
        <f>C271</f>
        <v>1064096.5</v>
      </c>
      <c r="D270" s="131">
        <f>D271</f>
        <v>399067.45</v>
      </c>
      <c r="E270" s="130">
        <f t="shared" si="7"/>
        <v>37.502937938429461</v>
      </c>
    </row>
    <row r="271" spans="1:5" x14ac:dyDescent="0.2">
      <c r="A271" s="176"/>
      <c r="B271" s="58" t="s">
        <v>90</v>
      </c>
      <c r="C271" s="131">
        <v>1064096.5</v>
      </c>
      <c r="D271" s="129">
        <v>399067.45</v>
      </c>
      <c r="E271" s="130">
        <f t="shared" si="7"/>
        <v>37.502937938429461</v>
      </c>
    </row>
    <row r="272" spans="1:5" ht="51" x14ac:dyDescent="0.2">
      <c r="A272" s="176"/>
      <c r="B272" s="58" t="s">
        <v>123</v>
      </c>
      <c r="C272" s="131">
        <f>C273</f>
        <v>57106408.640000001</v>
      </c>
      <c r="D272" s="131">
        <f>D273</f>
        <v>45806416.219999999</v>
      </c>
      <c r="E272" s="130">
        <f t="shared" si="7"/>
        <v>80.212391762831047</v>
      </c>
    </row>
    <row r="273" spans="1:5" ht="25.5" x14ac:dyDescent="0.2">
      <c r="A273" s="176"/>
      <c r="B273" s="58" t="s">
        <v>89</v>
      </c>
      <c r="C273" s="131">
        <f>C274</f>
        <v>57106408.640000001</v>
      </c>
      <c r="D273" s="131">
        <f>D274</f>
        <v>45806416.219999999</v>
      </c>
      <c r="E273" s="130">
        <f t="shared" si="7"/>
        <v>80.212391762831047</v>
      </c>
    </row>
    <row r="274" spans="1:5" x14ac:dyDescent="0.2">
      <c r="A274" s="176"/>
      <c r="B274" s="58" t="s">
        <v>90</v>
      </c>
      <c r="C274" s="129">
        <v>57106408.640000001</v>
      </c>
      <c r="D274" s="129">
        <v>45806416.219999999</v>
      </c>
      <c r="E274" s="130">
        <f t="shared" si="7"/>
        <v>80.212391762831047</v>
      </c>
    </row>
    <row r="275" spans="1:5" ht="25.5" x14ac:dyDescent="0.2">
      <c r="A275" s="55"/>
      <c r="B275" s="53" t="s">
        <v>141</v>
      </c>
      <c r="C275" s="129">
        <f>C276</f>
        <v>12748543.199999999</v>
      </c>
      <c r="D275" s="129">
        <f>D276</f>
        <v>12179744.4</v>
      </c>
      <c r="E275" s="130">
        <f t="shared" si="7"/>
        <v>95.538323155229236</v>
      </c>
    </row>
    <row r="276" spans="1:5" ht="25.5" x14ac:dyDescent="0.2">
      <c r="A276" s="56"/>
      <c r="B276" s="58" t="s">
        <v>89</v>
      </c>
      <c r="C276" s="129">
        <f>C277</f>
        <v>12748543.199999999</v>
      </c>
      <c r="D276" s="129">
        <f>D277</f>
        <v>12179744.4</v>
      </c>
      <c r="E276" s="130">
        <f t="shared" si="7"/>
        <v>95.538323155229236</v>
      </c>
    </row>
    <row r="277" spans="1:5" x14ac:dyDescent="0.2">
      <c r="A277" s="56"/>
      <c r="B277" s="58" t="s">
        <v>90</v>
      </c>
      <c r="C277" s="129">
        <v>12748543.199999999</v>
      </c>
      <c r="D277" s="129">
        <v>12179744.4</v>
      </c>
      <c r="E277" s="130">
        <f t="shared" si="7"/>
        <v>95.538323155229236</v>
      </c>
    </row>
    <row r="278" spans="1:5" x14ac:dyDescent="0.2">
      <c r="A278" s="56"/>
      <c r="B278" s="58" t="s">
        <v>157</v>
      </c>
      <c r="C278" s="129">
        <f>C279</f>
        <v>90813386.680000007</v>
      </c>
      <c r="D278" s="129">
        <f>D279</f>
        <v>0</v>
      </c>
      <c r="E278" s="130">
        <f t="shared" si="7"/>
        <v>0</v>
      </c>
    </row>
    <row r="279" spans="1:5" ht="25.5" x14ac:dyDescent="0.2">
      <c r="A279" s="56"/>
      <c r="B279" s="58" t="s">
        <v>89</v>
      </c>
      <c r="C279" s="129">
        <f>C280</f>
        <v>90813386.680000007</v>
      </c>
      <c r="D279" s="129">
        <f>D280</f>
        <v>0</v>
      </c>
      <c r="E279" s="130">
        <f t="shared" si="7"/>
        <v>0</v>
      </c>
    </row>
    <row r="280" spans="1:5" x14ac:dyDescent="0.2">
      <c r="A280" s="56"/>
      <c r="B280" s="58" t="s">
        <v>90</v>
      </c>
      <c r="C280" s="129">
        <v>90813386.680000007</v>
      </c>
      <c r="D280" s="129"/>
      <c r="E280" s="130">
        <f t="shared" si="7"/>
        <v>0</v>
      </c>
    </row>
    <row r="281" spans="1:5" ht="51" x14ac:dyDescent="0.2">
      <c r="A281" s="56"/>
      <c r="B281" s="58" t="s">
        <v>146</v>
      </c>
      <c r="C281" s="129">
        <f>C282</f>
        <v>829552.54</v>
      </c>
      <c r="D281" s="129">
        <f>D282</f>
        <v>829552.54</v>
      </c>
      <c r="E281" s="130">
        <f t="shared" si="7"/>
        <v>100</v>
      </c>
    </row>
    <row r="282" spans="1:5" ht="25.5" x14ac:dyDescent="0.2">
      <c r="A282" s="56"/>
      <c r="B282" s="58" t="s">
        <v>89</v>
      </c>
      <c r="C282" s="129">
        <f>C283</f>
        <v>829552.54</v>
      </c>
      <c r="D282" s="129">
        <f>D283</f>
        <v>829552.54</v>
      </c>
      <c r="E282" s="130">
        <f t="shared" si="7"/>
        <v>100</v>
      </c>
    </row>
    <row r="283" spans="1:5" x14ac:dyDescent="0.2">
      <c r="A283" s="56"/>
      <c r="B283" s="58" t="s">
        <v>90</v>
      </c>
      <c r="C283" s="129">
        <v>829552.54</v>
      </c>
      <c r="D283" s="129">
        <v>829552.54</v>
      </c>
      <c r="E283" s="130">
        <f t="shared" si="7"/>
        <v>100</v>
      </c>
    </row>
    <row r="284" spans="1:5" ht="38.25" x14ac:dyDescent="0.2">
      <c r="A284" s="95"/>
      <c r="B284" s="58" t="s">
        <v>161</v>
      </c>
      <c r="C284" s="129">
        <f>C285</f>
        <v>3481975.2</v>
      </c>
      <c r="D284" s="129">
        <f>D285</f>
        <v>2042748.98</v>
      </c>
      <c r="E284" s="130">
        <f t="shared" si="7"/>
        <v>58.666385102340755</v>
      </c>
    </row>
    <row r="285" spans="1:5" ht="25.5" x14ac:dyDescent="0.2">
      <c r="A285" s="95"/>
      <c r="B285" s="58" t="s">
        <v>89</v>
      </c>
      <c r="C285" s="129">
        <f>C286</f>
        <v>3481975.2</v>
      </c>
      <c r="D285" s="129">
        <f>D286</f>
        <v>2042748.98</v>
      </c>
      <c r="E285" s="130">
        <f t="shared" si="7"/>
        <v>58.666385102340755</v>
      </c>
    </row>
    <row r="286" spans="1:5" x14ac:dyDescent="0.2">
      <c r="A286" s="95"/>
      <c r="B286" s="58" t="s">
        <v>90</v>
      </c>
      <c r="C286" s="129">
        <v>3481975.2</v>
      </c>
      <c r="D286" s="129">
        <v>2042748.98</v>
      </c>
      <c r="E286" s="130">
        <f t="shared" si="7"/>
        <v>58.666385102340755</v>
      </c>
    </row>
    <row r="287" spans="1:5" ht="51" x14ac:dyDescent="0.2">
      <c r="A287" s="56"/>
      <c r="B287" s="58" t="s">
        <v>146</v>
      </c>
      <c r="C287" s="129">
        <f>C288</f>
        <v>219380809.38</v>
      </c>
      <c r="D287" s="129">
        <f>D288</f>
        <v>0</v>
      </c>
      <c r="E287" s="130">
        <f t="shared" si="7"/>
        <v>0</v>
      </c>
    </row>
    <row r="288" spans="1:5" ht="25.5" x14ac:dyDescent="0.2">
      <c r="A288" s="56"/>
      <c r="B288" s="58" t="s">
        <v>89</v>
      </c>
      <c r="C288" s="129">
        <f>C289</f>
        <v>219380809.38</v>
      </c>
      <c r="D288" s="129">
        <f>D289</f>
        <v>0</v>
      </c>
      <c r="E288" s="130">
        <f t="shared" si="7"/>
        <v>0</v>
      </c>
    </row>
    <row r="289" spans="1:6" x14ac:dyDescent="0.2">
      <c r="A289" s="56"/>
      <c r="B289" s="58" t="s">
        <v>90</v>
      </c>
      <c r="C289" s="129">
        <v>219380809.38</v>
      </c>
      <c r="D289" s="129"/>
      <c r="E289" s="130">
        <f t="shared" si="7"/>
        <v>0</v>
      </c>
    </row>
    <row r="290" spans="1:6" x14ac:dyDescent="0.2">
      <c r="A290" s="64" t="s">
        <v>129</v>
      </c>
      <c r="B290" s="60" t="s">
        <v>124</v>
      </c>
      <c r="C290" s="132">
        <f t="shared" ref="C290:D292" si="8">C291</f>
        <v>600000</v>
      </c>
      <c r="D290" s="132">
        <f t="shared" si="8"/>
        <v>0</v>
      </c>
      <c r="E290" s="133">
        <f t="shared" si="7"/>
        <v>0</v>
      </c>
    </row>
    <row r="291" spans="1:6" ht="25.5" x14ac:dyDescent="0.2">
      <c r="A291" s="175"/>
      <c r="B291" s="58" t="s">
        <v>125</v>
      </c>
      <c r="C291" s="131">
        <f t="shared" si="8"/>
        <v>600000</v>
      </c>
      <c r="D291" s="131">
        <f t="shared" si="8"/>
        <v>0</v>
      </c>
      <c r="E291" s="130">
        <f t="shared" si="7"/>
        <v>0</v>
      </c>
    </row>
    <row r="292" spans="1:6" ht="25.5" x14ac:dyDescent="0.2">
      <c r="A292" s="176"/>
      <c r="B292" s="58" t="s">
        <v>89</v>
      </c>
      <c r="C292" s="131">
        <f t="shared" si="8"/>
        <v>600000</v>
      </c>
      <c r="D292" s="131">
        <f t="shared" si="8"/>
        <v>0</v>
      </c>
      <c r="E292" s="130">
        <f t="shared" si="7"/>
        <v>0</v>
      </c>
    </row>
    <row r="293" spans="1:6" x14ac:dyDescent="0.2">
      <c r="A293" s="189"/>
      <c r="B293" s="58" t="s">
        <v>90</v>
      </c>
      <c r="C293" s="131">
        <v>600000</v>
      </c>
      <c r="D293" s="129"/>
      <c r="E293" s="130">
        <f t="shared" si="7"/>
        <v>0</v>
      </c>
    </row>
    <row r="294" spans="1:6" x14ac:dyDescent="0.2">
      <c r="A294" s="64" t="s">
        <v>131</v>
      </c>
      <c r="B294" s="62" t="s">
        <v>126</v>
      </c>
      <c r="C294" s="132">
        <f t="shared" ref="C294:D296" si="9">C295</f>
        <v>1500000</v>
      </c>
      <c r="D294" s="132">
        <f t="shared" si="9"/>
        <v>1499800.05</v>
      </c>
      <c r="E294" s="133">
        <f t="shared" si="7"/>
        <v>99.986670000000004</v>
      </c>
    </row>
    <row r="295" spans="1:6" ht="25.5" x14ac:dyDescent="0.2">
      <c r="A295" s="175"/>
      <c r="B295" s="63" t="s">
        <v>127</v>
      </c>
      <c r="C295" s="131">
        <f t="shared" si="9"/>
        <v>1500000</v>
      </c>
      <c r="D295" s="131">
        <f t="shared" si="9"/>
        <v>1499800.05</v>
      </c>
      <c r="E295" s="130">
        <f t="shared" si="7"/>
        <v>99.986670000000004</v>
      </c>
    </row>
    <row r="296" spans="1:6" x14ac:dyDescent="0.2">
      <c r="A296" s="176"/>
      <c r="B296" s="59" t="s">
        <v>30</v>
      </c>
      <c r="C296" s="131">
        <f t="shared" si="9"/>
        <v>1500000</v>
      </c>
      <c r="D296" s="131">
        <f t="shared" si="9"/>
        <v>1499800.05</v>
      </c>
      <c r="E296" s="130">
        <f t="shared" si="7"/>
        <v>99.986670000000004</v>
      </c>
    </row>
    <row r="297" spans="1:6" ht="25.5" x14ac:dyDescent="0.2">
      <c r="A297" s="189"/>
      <c r="B297" s="53" t="s">
        <v>31</v>
      </c>
      <c r="C297" s="131">
        <v>1500000</v>
      </c>
      <c r="D297" s="129">
        <v>1499800.05</v>
      </c>
      <c r="E297" s="130">
        <f t="shared" si="7"/>
        <v>99.986670000000004</v>
      </c>
    </row>
    <row r="298" spans="1:6" x14ac:dyDescent="0.2">
      <c r="A298" s="56"/>
      <c r="B298" s="24"/>
      <c r="C298" s="131"/>
      <c r="D298" s="131"/>
      <c r="E298" s="130"/>
    </row>
    <row r="299" spans="1:6" ht="47.25" customHeight="1" x14ac:dyDescent="0.2">
      <c r="A299" s="10" t="s">
        <v>11</v>
      </c>
      <c r="B299" s="25" t="s">
        <v>107</v>
      </c>
      <c r="C299" s="132">
        <f>+C300</f>
        <v>1323600</v>
      </c>
      <c r="D299" s="132">
        <f>+D300</f>
        <v>1323600</v>
      </c>
      <c r="E299" s="133">
        <f t="shared" si="7"/>
        <v>100</v>
      </c>
      <c r="F299" s="128" t="s">
        <v>173</v>
      </c>
    </row>
    <row r="300" spans="1:6" ht="18" customHeight="1" x14ac:dyDescent="0.2">
      <c r="A300" s="175"/>
      <c r="B300" s="15" t="s">
        <v>39</v>
      </c>
      <c r="C300" s="131">
        <f>C301</f>
        <v>1323600</v>
      </c>
      <c r="D300" s="131">
        <f>D301</f>
        <v>1323600</v>
      </c>
      <c r="E300" s="130">
        <f t="shared" si="7"/>
        <v>100</v>
      </c>
      <c r="F300" s="151"/>
    </row>
    <row r="301" spans="1:6" ht="15" x14ac:dyDescent="0.2">
      <c r="A301" s="176"/>
      <c r="B301" s="15" t="s">
        <v>37</v>
      </c>
      <c r="C301" s="131">
        <f>C302</f>
        <v>1323600</v>
      </c>
      <c r="D301" s="131">
        <f>D302</f>
        <v>1323600</v>
      </c>
      <c r="E301" s="130">
        <f t="shared" si="7"/>
        <v>100</v>
      </c>
      <c r="F301" s="151"/>
    </row>
    <row r="302" spans="1:6" ht="15" x14ac:dyDescent="0.2">
      <c r="A302" s="176"/>
      <c r="B302" s="15" t="s">
        <v>38</v>
      </c>
      <c r="C302" s="129">
        <v>1323600</v>
      </c>
      <c r="D302" s="129">
        <v>1323600</v>
      </c>
      <c r="E302" s="130">
        <f t="shared" si="7"/>
        <v>100</v>
      </c>
      <c r="F302" s="151"/>
    </row>
    <row r="303" spans="1:6" ht="15" x14ac:dyDescent="0.2">
      <c r="A303" s="55"/>
      <c r="B303" s="15"/>
      <c r="C303" s="131"/>
      <c r="D303" s="131"/>
      <c r="E303" s="130"/>
      <c r="F303" s="151"/>
    </row>
    <row r="304" spans="1:6" ht="42.75" customHeight="1" x14ac:dyDescent="0.2">
      <c r="A304" s="10" t="s">
        <v>7</v>
      </c>
      <c r="B304" s="22" t="s">
        <v>99</v>
      </c>
      <c r="C304" s="132">
        <f>C311+C305+C314+C308</f>
        <v>43421747</v>
      </c>
      <c r="D304" s="132">
        <f>D311+D305+D314+D308</f>
        <v>43421747</v>
      </c>
      <c r="E304" s="133">
        <f t="shared" si="7"/>
        <v>100</v>
      </c>
      <c r="F304" s="128" t="s">
        <v>173</v>
      </c>
    </row>
    <row r="305" spans="1:6" ht="25.5" x14ac:dyDescent="0.2">
      <c r="A305" s="187"/>
      <c r="B305" s="15" t="s">
        <v>24</v>
      </c>
      <c r="C305" s="131">
        <f>C306</f>
        <v>7742100</v>
      </c>
      <c r="D305" s="131">
        <f>D306</f>
        <v>7742100</v>
      </c>
      <c r="E305" s="130">
        <f t="shared" si="7"/>
        <v>100</v>
      </c>
      <c r="F305" s="151"/>
    </row>
    <row r="306" spans="1:6" x14ac:dyDescent="0.2">
      <c r="A306" s="176"/>
      <c r="B306" s="15" t="s">
        <v>37</v>
      </c>
      <c r="C306" s="131">
        <f>C307</f>
        <v>7742100</v>
      </c>
      <c r="D306" s="131">
        <f>D307</f>
        <v>7742100</v>
      </c>
      <c r="E306" s="130">
        <f t="shared" si="7"/>
        <v>100</v>
      </c>
    </row>
    <row r="307" spans="1:6" x14ac:dyDescent="0.2">
      <c r="A307" s="176"/>
      <c r="B307" s="15" t="s">
        <v>42</v>
      </c>
      <c r="C307" s="129">
        <v>7742100</v>
      </c>
      <c r="D307" s="129">
        <v>7742100</v>
      </c>
      <c r="E307" s="130">
        <f t="shared" si="7"/>
        <v>100</v>
      </c>
    </row>
    <row r="308" spans="1:6" x14ac:dyDescent="0.2">
      <c r="A308" s="176"/>
      <c r="B308" s="43" t="s">
        <v>163</v>
      </c>
      <c r="C308" s="129">
        <f>C309</f>
        <v>4000000</v>
      </c>
      <c r="D308" s="129">
        <f>D309</f>
        <v>4000000</v>
      </c>
      <c r="E308" s="130">
        <f t="shared" si="7"/>
        <v>100</v>
      </c>
    </row>
    <row r="309" spans="1:6" x14ac:dyDescent="0.2">
      <c r="A309" s="176"/>
      <c r="B309" s="15" t="s">
        <v>37</v>
      </c>
      <c r="C309" s="129">
        <f>C310</f>
        <v>4000000</v>
      </c>
      <c r="D309" s="129">
        <f>D310</f>
        <v>4000000</v>
      </c>
      <c r="E309" s="130">
        <f t="shared" si="7"/>
        <v>100</v>
      </c>
    </row>
    <row r="310" spans="1:6" x14ac:dyDescent="0.2">
      <c r="A310" s="176"/>
      <c r="B310" s="15" t="s">
        <v>42</v>
      </c>
      <c r="C310" s="129">
        <v>4000000</v>
      </c>
      <c r="D310" s="129">
        <v>4000000</v>
      </c>
      <c r="E310" s="130">
        <f t="shared" si="7"/>
        <v>100</v>
      </c>
    </row>
    <row r="311" spans="1:6" x14ac:dyDescent="0.2">
      <c r="A311" s="176"/>
      <c r="B311" s="15" t="s">
        <v>23</v>
      </c>
      <c r="C311" s="131">
        <f>C312</f>
        <v>29541247</v>
      </c>
      <c r="D311" s="131">
        <f>D312</f>
        <v>29541247</v>
      </c>
      <c r="E311" s="130">
        <f t="shared" si="7"/>
        <v>100</v>
      </c>
    </row>
    <row r="312" spans="1:6" x14ac:dyDescent="0.2">
      <c r="A312" s="176"/>
      <c r="B312" s="15" t="s">
        <v>37</v>
      </c>
      <c r="C312" s="131">
        <f>C313</f>
        <v>29541247</v>
      </c>
      <c r="D312" s="131">
        <f>D313</f>
        <v>29541247</v>
      </c>
      <c r="E312" s="130">
        <f t="shared" si="7"/>
        <v>100</v>
      </c>
    </row>
    <row r="313" spans="1:6" x14ac:dyDescent="0.2">
      <c r="A313" s="176"/>
      <c r="B313" s="15" t="s">
        <v>38</v>
      </c>
      <c r="C313" s="129">
        <v>29541247</v>
      </c>
      <c r="D313" s="129">
        <v>29541247</v>
      </c>
      <c r="E313" s="130">
        <f t="shared" si="7"/>
        <v>100</v>
      </c>
    </row>
    <row r="314" spans="1:6" x14ac:dyDescent="0.2">
      <c r="A314" s="176"/>
      <c r="B314" s="15" t="s">
        <v>25</v>
      </c>
      <c r="C314" s="131">
        <f>C315</f>
        <v>2138400</v>
      </c>
      <c r="D314" s="131">
        <f>D315</f>
        <v>2138400</v>
      </c>
      <c r="E314" s="130">
        <f t="shared" si="7"/>
        <v>100</v>
      </c>
    </row>
    <row r="315" spans="1:6" x14ac:dyDescent="0.2">
      <c r="A315" s="176"/>
      <c r="B315" s="15" t="s">
        <v>37</v>
      </c>
      <c r="C315" s="131">
        <f>C316</f>
        <v>2138400</v>
      </c>
      <c r="D315" s="131">
        <f>D316</f>
        <v>2138400</v>
      </c>
      <c r="E315" s="130">
        <f t="shared" si="7"/>
        <v>100</v>
      </c>
    </row>
    <row r="316" spans="1:6" x14ac:dyDescent="0.2">
      <c r="A316" s="176"/>
      <c r="B316" s="15" t="s">
        <v>42</v>
      </c>
      <c r="C316" s="129">
        <v>2138400</v>
      </c>
      <c r="D316" s="129">
        <v>2138400</v>
      </c>
      <c r="E316" s="130">
        <f t="shared" si="7"/>
        <v>100</v>
      </c>
    </row>
    <row r="317" spans="1:6" x14ac:dyDescent="0.2">
      <c r="A317" s="55"/>
      <c r="B317" s="15"/>
      <c r="C317" s="131"/>
      <c r="D317" s="131"/>
      <c r="E317" s="130"/>
    </row>
    <row r="318" spans="1:6" ht="45.75" customHeight="1" x14ac:dyDescent="0.2">
      <c r="A318" s="10" t="s">
        <v>12</v>
      </c>
      <c r="B318" s="22" t="s">
        <v>100</v>
      </c>
      <c r="C318" s="132">
        <f t="shared" ref="C318:D320" si="10">C319</f>
        <v>30000</v>
      </c>
      <c r="D318" s="132">
        <f t="shared" si="10"/>
        <v>30000</v>
      </c>
      <c r="E318" s="133">
        <f t="shared" si="7"/>
        <v>100</v>
      </c>
      <c r="F318" s="128" t="s">
        <v>173</v>
      </c>
    </row>
    <row r="319" spans="1:6" ht="25.5" x14ac:dyDescent="0.2">
      <c r="A319" s="188"/>
      <c r="B319" s="15" t="s">
        <v>26</v>
      </c>
      <c r="C319" s="131">
        <f t="shared" si="10"/>
        <v>30000</v>
      </c>
      <c r="D319" s="131">
        <f t="shared" si="10"/>
        <v>30000</v>
      </c>
      <c r="E319" s="130">
        <f t="shared" si="7"/>
        <v>100</v>
      </c>
    </row>
    <row r="320" spans="1:6" x14ac:dyDescent="0.2">
      <c r="A320" s="176"/>
      <c r="B320" s="18" t="s">
        <v>30</v>
      </c>
      <c r="C320" s="131">
        <f t="shared" si="10"/>
        <v>30000</v>
      </c>
      <c r="D320" s="131">
        <f t="shared" si="10"/>
        <v>30000</v>
      </c>
      <c r="E320" s="130">
        <f t="shared" si="7"/>
        <v>100</v>
      </c>
    </row>
    <row r="321" spans="1:6" ht="25.5" x14ac:dyDescent="0.2">
      <c r="A321" s="176"/>
      <c r="B321" s="19" t="s">
        <v>31</v>
      </c>
      <c r="C321" s="129">
        <v>30000</v>
      </c>
      <c r="D321" s="129">
        <v>30000</v>
      </c>
      <c r="E321" s="130">
        <f t="shared" si="7"/>
        <v>100</v>
      </c>
    </row>
    <row r="322" spans="1:6" x14ac:dyDescent="0.2">
      <c r="A322" s="55"/>
      <c r="B322" s="15"/>
      <c r="C322" s="131"/>
      <c r="D322" s="131"/>
      <c r="E322" s="130"/>
    </row>
    <row r="323" spans="1:6" ht="48.6" customHeight="1" x14ac:dyDescent="0.2">
      <c r="A323" s="10" t="s">
        <v>9</v>
      </c>
      <c r="B323" s="25" t="s">
        <v>108</v>
      </c>
      <c r="C323" s="132">
        <f>C324+C333+C327+C330</f>
        <v>909596.2</v>
      </c>
      <c r="D323" s="132">
        <f>D324+D333+D327+D330</f>
        <v>888493.69</v>
      </c>
      <c r="E323" s="133">
        <f t="shared" si="7"/>
        <v>97.680013394954813</v>
      </c>
      <c r="F323" s="128" t="s">
        <v>173</v>
      </c>
    </row>
    <row r="324" spans="1:6" ht="15.75" x14ac:dyDescent="0.25">
      <c r="A324" s="187"/>
      <c r="B324" s="15" t="s">
        <v>93</v>
      </c>
      <c r="C324" s="131">
        <f>C325</f>
        <v>86500</v>
      </c>
      <c r="D324" s="131">
        <f>D325</f>
        <v>65397.49</v>
      </c>
      <c r="E324" s="130">
        <f t="shared" si="7"/>
        <v>75.604034682080922</v>
      </c>
      <c r="F324" s="150"/>
    </row>
    <row r="325" spans="1:6" ht="15.75" x14ac:dyDescent="0.25">
      <c r="A325" s="176"/>
      <c r="B325" s="29" t="s">
        <v>40</v>
      </c>
      <c r="C325" s="131">
        <f>C326</f>
        <v>86500</v>
      </c>
      <c r="D325" s="131">
        <f>D326</f>
        <v>65397.49</v>
      </c>
      <c r="E325" s="130">
        <f t="shared" si="7"/>
        <v>75.604034682080922</v>
      </c>
      <c r="F325" s="150"/>
    </row>
    <row r="326" spans="1:6" ht="26.25" x14ac:dyDescent="0.25">
      <c r="A326" s="176"/>
      <c r="B326" s="18" t="s">
        <v>41</v>
      </c>
      <c r="C326" s="129">
        <v>86500</v>
      </c>
      <c r="D326" s="129">
        <v>65397.49</v>
      </c>
      <c r="E326" s="130">
        <f t="shared" si="7"/>
        <v>75.604034682080922</v>
      </c>
      <c r="F326" s="150"/>
    </row>
    <row r="327" spans="1:6" ht="25.5" x14ac:dyDescent="0.25">
      <c r="A327" s="176"/>
      <c r="B327" s="15" t="s">
        <v>28</v>
      </c>
      <c r="C327" s="131">
        <f>C328</f>
        <v>700000</v>
      </c>
      <c r="D327" s="131">
        <f>D328</f>
        <v>700000</v>
      </c>
      <c r="E327" s="130">
        <f t="shared" si="7"/>
        <v>100</v>
      </c>
      <c r="F327" s="150"/>
    </row>
    <row r="328" spans="1:6" ht="15.75" x14ac:dyDescent="0.25">
      <c r="A328" s="176"/>
      <c r="B328" s="29" t="s">
        <v>40</v>
      </c>
      <c r="C328" s="131">
        <f>C329</f>
        <v>700000</v>
      </c>
      <c r="D328" s="131">
        <f>D329</f>
        <v>700000</v>
      </c>
      <c r="E328" s="130">
        <f t="shared" ref="E328:E389" si="11">D328/C328*100</f>
        <v>100</v>
      </c>
      <c r="F328" s="150"/>
    </row>
    <row r="329" spans="1:6" ht="26.25" x14ac:dyDescent="0.25">
      <c r="A329" s="176"/>
      <c r="B329" s="18" t="s">
        <v>41</v>
      </c>
      <c r="C329" s="129">
        <v>700000</v>
      </c>
      <c r="D329" s="129">
        <v>700000</v>
      </c>
      <c r="E329" s="130">
        <f t="shared" si="11"/>
        <v>100</v>
      </c>
      <c r="F329" s="163"/>
    </row>
    <row r="330" spans="1:6" ht="25.5" x14ac:dyDescent="0.25">
      <c r="A330" s="183"/>
      <c r="B330" s="16" t="s">
        <v>142</v>
      </c>
      <c r="C330" s="129">
        <f>C331</f>
        <v>98096.2</v>
      </c>
      <c r="D330" s="129">
        <f>D331</f>
        <v>98096.2</v>
      </c>
      <c r="E330" s="130">
        <f t="shared" si="11"/>
        <v>100</v>
      </c>
      <c r="F330" s="163"/>
    </row>
    <row r="331" spans="1:6" ht="15.75" x14ac:dyDescent="0.25">
      <c r="A331" s="183"/>
      <c r="B331" s="43" t="s">
        <v>40</v>
      </c>
      <c r="C331" s="129">
        <f>C332</f>
        <v>98096.2</v>
      </c>
      <c r="D331" s="129">
        <f>D332</f>
        <v>98096.2</v>
      </c>
      <c r="E331" s="130">
        <f t="shared" si="11"/>
        <v>100</v>
      </c>
      <c r="F331" s="163"/>
    </row>
    <row r="332" spans="1:6" ht="25.5" x14ac:dyDescent="0.25">
      <c r="A332" s="183"/>
      <c r="B332" s="16" t="s">
        <v>41</v>
      </c>
      <c r="C332" s="129">
        <v>98096.2</v>
      </c>
      <c r="D332" s="129">
        <v>98096.2</v>
      </c>
      <c r="E332" s="130">
        <f t="shared" si="11"/>
        <v>100</v>
      </c>
      <c r="F332" s="163"/>
    </row>
    <row r="333" spans="1:6" ht="15.75" x14ac:dyDescent="0.25">
      <c r="A333" s="176"/>
      <c r="B333" s="15" t="s">
        <v>27</v>
      </c>
      <c r="C333" s="131">
        <f>C334</f>
        <v>25000</v>
      </c>
      <c r="D333" s="131">
        <f>D334</f>
        <v>25000</v>
      </c>
      <c r="E333" s="130">
        <f t="shared" si="11"/>
        <v>100</v>
      </c>
      <c r="F333" s="163"/>
    </row>
    <row r="334" spans="1:6" ht="15.75" x14ac:dyDescent="0.25">
      <c r="A334" s="176"/>
      <c r="B334" s="18" t="s">
        <v>30</v>
      </c>
      <c r="C334" s="131">
        <f>C335</f>
        <v>25000</v>
      </c>
      <c r="D334" s="131">
        <f>D335</f>
        <v>25000</v>
      </c>
      <c r="E334" s="130">
        <f t="shared" si="11"/>
        <v>100</v>
      </c>
      <c r="F334" s="163"/>
    </row>
    <row r="335" spans="1:6" ht="25.5" x14ac:dyDescent="0.25">
      <c r="A335" s="176"/>
      <c r="B335" s="19" t="s">
        <v>31</v>
      </c>
      <c r="C335" s="131">
        <v>25000</v>
      </c>
      <c r="D335" s="131">
        <v>25000</v>
      </c>
      <c r="E335" s="130">
        <f t="shared" si="11"/>
        <v>100</v>
      </c>
      <c r="F335" s="163"/>
    </row>
    <row r="336" spans="1:6" ht="15.75" x14ac:dyDescent="0.25">
      <c r="A336" s="56"/>
      <c r="B336" s="15"/>
      <c r="C336" s="131"/>
      <c r="D336" s="131"/>
      <c r="E336" s="130"/>
      <c r="F336" s="163"/>
    </row>
    <row r="337" spans="1:6" ht="61.5" customHeight="1" x14ac:dyDescent="0.2">
      <c r="A337" s="10" t="s">
        <v>14</v>
      </c>
      <c r="B337" s="25" t="s">
        <v>101</v>
      </c>
      <c r="C337" s="132">
        <f>C338+C341</f>
        <v>100000</v>
      </c>
      <c r="D337" s="132">
        <f>D338+D341</f>
        <v>100000</v>
      </c>
      <c r="E337" s="133">
        <f t="shared" si="11"/>
        <v>100</v>
      </c>
      <c r="F337" s="164" t="s">
        <v>173</v>
      </c>
    </row>
    <row r="338" spans="1:6" ht="15.75" x14ac:dyDescent="0.25">
      <c r="A338" s="187"/>
      <c r="B338" s="71" t="s">
        <v>132</v>
      </c>
      <c r="C338" s="131">
        <f>C339</f>
        <v>50000</v>
      </c>
      <c r="D338" s="131">
        <f>D339</f>
        <v>50000</v>
      </c>
      <c r="E338" s="130">
        <f t="shared" si="11"/>
        <v>100</v>
      </c>
      <c r="F338" s="163"/>
    </row>
    <row r="339" spans="1:6" ht="15.75" x14ac:dyDescent="0.25">
      <c r="A339" s="176"/>
      <c r="B339" s="59" t="s">
        <v>30</v>
      </c>
      <c r="C339" s="131">
        <f>C340</f>
        <v>50000</v>
      </c>
      <c r="D339" s="131">
        <f>D340</f>
        <v>50000</v>
      </c>
      <c r="E339" s="130">
        <f t="shared" si="11"/>
        <v>100</v>
      </c>
      <c r="F339" s="166"/>
    </row>
    <row r="340" spans="1:6" ht="25.5" x14ac:dyDescent="0.2">
      <c r="A340" s="176"/>
      <c r="B340" s="53" t="s">
        <v>31</v>
      </c>
      <c r="C340" s="131">
        <v>50000</v>
      </c>
      <c r="D340" s="131">
        <v>50000</v>
      </c>
      <c r="E340" s="130">
        <f t="shared" si="11"/>
        <v>100</v>
      </c>
      <c r="F340" s="168"/>
    </row>
    <row r="341" spans="1:6" x14ac:dyDescent="0.2">
      <c r="A341" s="176"/>
      <c r="B341" s="67" t="s">
        <v>29</v>
      </c>
      <c r="C341" s="131">
        <f>C342</f>
        <v>50000</v>
      </c>
      <c r="D341" s="131">
        <f>D342</f>
        <v>50000</v>
      </c>
      <c r="E341" s="130">
        <f t="shared" si="11"/>
        <v>100</v>
      </c>
      <c r="F341" s="167"/>
    </row>
    <row r="342" spans="1:6" x14ac:dyDescent="0.2">
      <c r="A342" s="176"/>
      <c r="B342" s="68" t="s">
        <v>30</v>
      </c>
      <c r="C342" s="131">
        <f>C343</f>
        <v>50000</v>
      </c>
      <c r="D342" s="131">
        <f>D343</f>
        <v>50000</v>
      </c>
      <c r="E342" s="130">
        <f t="shared" si="11"/>
        <v>100</v>
      </c>
      <c r="F342" s="165"/>
    </row>
    <row r="343" spans="1:6" ht="25.5" x14ac:dyDescent="0.2">
      <c r="A343" s="176"/>
      <c r="B343" s="69" t="s">
        <v>31</v>
      </c>
      <c r="C343" s="131">
        <v>50000</v>
      </c>
      <c r="D343" s="131">
        <v>50000</v>
      </c>
      <c r="E343" s="130">
        <f t="shared" si="11"/>
        <v>100</v>
      </c>
      <c r="F343" s="165"/>
    </row>
    <row r="344" spans="1:6" x14ac:dyDescent="0.2">
      <c r="A344" s="55"/>
      <c r="B344" s="69"/>
      <c r="C344" s="131"/>
      <c r="D344" s="131"/>
      <c r="E344" s="130"/>
      <c r="F344" s="165"/>
    </row>
    <row r="345" spans="1:6" ht="57.6" customHeight="1" x14ac:dyDescent="0.2">
      <c r="A345" s="10" t="s">
        <v>15</v>
      </c>
      <c r="B345" s="66" t="s">
        <v>109</v>
      </c>
      <c r="C345" s="132">
        <f>C346+C349</f>
        <v>250000</v>
      </c>
      <c r="D345" s="132">
        <f>D346+D349</f>
        <v>249200</v>
      </c>
      <c r="E345" s="133">
        <f t="shared" si="11"/>
        <v>99.68</v>
      </c>
      <c r="F345" s="164" t="s">
        <v>173</v>
      </c>
    </row>
    <row r="346" spans="1:6" ht="15.75" x14ac:dyDescent="0.25">
      <c r="A346" s="187"/>
      <c r="B346" s="26" t="s">
        <v>43</v>
      </c>
      <c r="C346" s="131">
        <f t="shared" ref="C346:D347" si="12">C347</f>
        <v>82300</v>
      </c>
      <c r="D346" s="131">
        <f t="shared" si="12"/>
        <v>81500</v>
      </c>
      <c r="E346" s="130">
        <f t="shared" si="11"/>
        <v>99.027946537059535</v>
      </c>
      <c r="F346" s="163"/>
    </row>
    <row r="347" spans="1:6" ht="15.75" x14ac:dyDescent="0.25">
      <c r="A347" s="176"/>
      <c r="B347" s="27" t="s">
        <v>30</v>
      </c>
      <c r="C347" s="131">
        <f t="shared" si="12"/>
        <v>82300</v>
      </c>
      <c r="D347" s="131">
        <f t="shared" si="12"/>
        <v>81500</v>
      </c>
      <c r="E347" s="130">
        <f t="shared" si="11"/>
        <v>99.027946537059535</v>
      </c>
      <c r="F347" s="163"/>
    </row>
    <row r="348" spans="1:6" ht="25.5" x14ac:dyDescent="0.25">
      <c r="A348" s="176"/>
      <c r="B348" s="19" t="s">
        <v>31</v>
      </c>
      <c r="C348" s="129">
        <v>82300</v>
      </c>
      <c r="D348" s="129">
        <v>81500</v>
      </c>
      <c r="E348" s="130">
        <f t="shared" si="11"/>
        <v>99.027946537059535</v>
      </c>
      <c r="F348" s="163"/>
    </row>
    <row r="349" spans="1:6" ht="15.75" x14ac:dyDescent="0.25">
      <c r="A349" s="89"/>
      <c r="B349" s="44" t="s">
        <v>156</v>
      </c>
      <c r="C349" s="129">
        <f>C350</f>
        <v>167700</v>
      </c>
      <c r="D349" s="129">
        <f>D350</f>
        <v>167700</v>
      </c>
      <c r="E349" s="130">
        <f t="shared" si="11"/>
        <v>100</v>
      </c>
      <c r="F349" s="163"/>
    </row>
    <row r="350" spans="1:6" ht="15.75" x14ac:dyDescent="0.25">
      <c r="A350" s="89"/>
      <c r="B350" s="27" t="s">
        <v>30</v>
      </c>
      <c r="C350" s="129">
        <f>C351</f>
        <v>167700</v>
      </c>
      <c r="D350" s="129">
        <f>D351</f>
        <v>167700</v>
      </c>
      <c r="E350" s="130">
        <f t="shared" si="11"/>
        <v>100</v>
      </c>
      <c r="F350" s="163"/>
    </row>
    <row r="351" spans="1:6" ht="25.5" x14ac:dyDescent="0.25">
      <c r="A351" s="89"/>
      <c r="B351" s="19" t="s">
        <v>31</v>
      </c>
      <c r="C351" s="129">
        <v>167700</v>
      </c>
      <c r="D351" s="129">
        <v>167700</v>
      </c>
      <c r="E351" s="130">
        <f t="shared" si="11"/>
        <v>100</v>
      </c>
      <c r="F351" s="163"/>
    </row>
    <row r="352" spans="1:6" ht="15.75" x14ac:dyDescent="0.25">
      <c r="A352" s="55"/>
      <c r="B352" s="15"/>
      <c r="C352" s="131"/>
      <c r="D352" s="131"/>
      <c r="E352" s="130"/>
      <c r="F352" s="163"/>
    </row>
    <row r="353" spans="1:6" ht="55.15" customHeight="1" x14ac:dyDescent="0.2">
      <c r="A353" s="50">
        <v>15</v>
      </c>
      <c r="B353" s="17" t="s">
        <v>133</v>
      </c>
      <c r="C353" s="132">
        <f t="shared" ref="C353:D355" si="13">C354</f>
        <v>15250</v>
      </c>
      <c r="D353" s="132">
        <f t="shared" si="13"/>
        <v>15250</v>
      </c>
      <c r="E353" s="133">
        <f t="shared" si="11"/>
        <v>100</v>
      </c>
      <c r="F353" s="164" t="s">
        <v>173</v>
      </c>
    </row>
    <row r="354" spans="1:6" ht="25.5" x14ac:dyDescent="0.25">
      <c r="A354" s="175"/>
      <c r="B354" s="15" t="s">
        <v>94</v>
      </c>
      <c r="C354" s="131">
        <f t="shared" si="13"/>
        <v>15250</v>
      </c>
      <c r="D354" s="131">
        <f t="shared" si="13"/>
        <v>15250</v>
      </c>
      <c r="E354" s="130">
        <f t="shared" si="11"/>
        <v>100</v>
      </c>
      <c r="F354" s="163"/>
    </row>
    <row r="355" spans="1:6" ht="15.75" x14ac:dyDescent="0.25">
      <c r="A355" s="176"/>
      <c r="B355" s="15" t="s">
        <v>32</v>
      </c>
      <c r="C355" s="131">
        <f t="shared" si="13"/>
        <v>15250</v>
      </c>
      <c r="D355" s="131">
        <f t="shared" si="13"/>
        <v>15250</v>
      </c>
      <c r="E355" s="130">
        <f t="shared" si="11"/>
        <v>100</v>
      </c>
      <c r="F355" s="150"/>
    </row>
    <row r="356" spans="1:6" ht="15.75" x14ac:dyDescent="0.25">
      <c r="A356" s="176"/>
      <c r="B356" s="15" t="s">
        <v>51</v>
      </c>
      <c r="C356" s="129">
        <v>15250</v>
      </c>
      <c r="D356" s="129">
        <v>15250</v>
      </c>
      <c r="E356" s="130">
        <f t="shared" si="11"/>
        <v>100</v>
      </c>
      <c r="F356" s="150"/>
    </row>
    <row r="357" spans="1:6" ht="15.75" x14ac:dyDescent="0.25">
      <c r="A357" s="55"/>
      <c r="B357" s="15"/>
      <c r="C357" s="131"/>
      <c r="D357" s="131"/>
      <c r="E357" s="130"/>
      <c r="F357" s="150"/>
    </row>
    <row r="358" spans="1:6" ht="66" customHeight="1" x14ac:dyDescent="0.2">
      <c r="A358" s="10" t="s">
        <v>16</v>
      </c>
      <c r="B358" s="25" t="s">
        <v>92</v>
      </c>
      <c r="C358" s="132">
        <f t="shared" ref="C358:D360" si="14">C359</f>
        <v>756000</v>
      </c>
      <c r="D358" s="132">
        <f t="shared" si="14"/>
        <v>756000</v>
      </c>
      <c r="E358" s="133">
        <f t="shared" si="11"/>
        <v>100</v>
      </c>
      <c r="F358" s="128" t="s">
        <v>173</v>
      </c>
    </row>
    <row r="359" spans="1:6" ht="15.75" x14ac:dyDescent="0.25">
      <c r="A359" s="187"/>
      <c r="B359" s="72" t="s">
        <v>134</v>
      </c>
      <c r="C359" s="131">
        <f t="shared" si="14"/>
        <v>756000</v>
      </c>
      <c r="D359" s="131">
        <f t="shared" si="14"/>
        <v>756000</v>
      </c>
      <c r="E359" s="130">
        <f t="shared" si="11"/>
        <v>100</v>
      </c>
      <c r="F359" s="150"/>
    </row>
    <row r="360" spans="1:6" ht="15.75" x14ac:dyDescent="0.25">
      <c r="A360" s="176"/>
      <c r="B360" s="15" t="s">
        <v>32</v>
      </c>
      <c r="C360" s="131">
        <f t="shared" si="14"/>
        <v>756000</v>
      </c>
      <c r="D360" s="131">
        <f t="shared" si="14"/>
        <v>756000</v>
      </c>
      <c r="E360" s="130">
        <f t="shared" si="11"/>
        <v>100</v>
      </c>
      <c r="F360" s="150"/>
    </row>
    <row r="361" spans="1:6" ht="25.5" x14ac:dyDescent="0.25">
      <c r="A361" s="189"/>
      <c r="B361" s="28" t="s">
        <v>33</v>
      </c>
      <c r="C361" s="134">
        <v>756000</v>
      </c>
      <c r="D361" s="134">
        <v>756000</v>
      </c>
      <c r="E361" s="130">
        <f t="shared" si="11"/>
        <v>100</v>
      </c>
      <c r="F361" s="150"/>
    </row>
    <row r="362" spans="1:6" ht="15.75" x14ac:dyDescent="0.25">
      <c r="A362" s="55"/>
      <c r="B362" s="33"/>
      <c r="C362" s="138"/>
      <c r="D362" s="138"/>
      <c r="E362" s="139"/>
      <c r="F362" s="150"/>
    </row>
    <row r="363" spans="1:6" ht="45" x14ac:dyDescent="0.25">
      <c r="A363" s="75">
        <v>17</v>
      </c>
      <c r="B363" s="76" t="s">
        <v>135</v>
      </c>
      <c r="C363" s="140">
        <f t="shared" ref="C363:D365" si="15">C364</f>
        <v>100000</v>
      </c>
      <c r="D363" s="140">
        <f t="shared" si="15"/>
        <v>0</v>
      </c>
      <c r="E363" s="141">
        <f t="shared" si="11"/>
        <v>0</v>
      </c>
      <c r="F363" s="150"/>
    </row>
    <row r="364" spans="1:6" ht="25.5" x14ac:dyDescent="0.25">
      <c r="A364" s="175"/>
      <c r="B364" s="73" t="s">
        <v>136</v>
      </c>
      <c r="C364" s="138">
        <f t="shared" si="15"/>
        <v>100000</v>
      </c>
      <c r="D364" s="138">
        <f t="shared" si="15"/>
        <v>0</v>
      </c>
      <c r="E364" s="139">
        <f t="shared" si="11"/>
        <v>0</v>
      </c>
      <c r="F364" s="150"/>
    </row>
    <row r="365" spans="1:6" ht="15.75" x14ac:dyDescent="0.25">
      <c r="A365" s="176"/>
      <c r="B365" s="59" t="s">
        <v>30</v>
      </c>
      <c r="C365" s="138">
        <f t="shared" si="15"/>
        <v>100000</v>
      </c>
      <c r="D365" s="138">
        <f t="shared" si="15"/>
        <v>0</v>
      </c>
      <c r="E365" s="139">
        <f t="shared" si="11"/>
        <v>0</v>
      </c>
      <c r="F365" s="150"/>
    </row>
    <row r="366" spans="1:6" ht="25.5" x14ac:dyDescent="0.25">
      <c r="A366" s="176"/>
      <c r="B366" s="53" t="s">
        <v>31</v>
      </c>
      <c r="C366" s="138">
        <v>100000</v>
      </c>
      <c r="D366" s="138"/>
      <c r="E366" s="139">
        <f t="shared" si="11"/>
        <v>0</v>
      </c>
      <c r="F366" s="150"/>
    </row>
    <row r="367" spans="1:6" ht="12.75" customHeight="1" x14ac:dyDescent="0.25">
      <c r="A367" s="81"/>
      <c r="B367" s="77"/>
      <c r="C367" s="138"/>
      <c r="D367" s="138"/>
      <c r="E367" s="139"/>
      <c r="F367" s="150"/>
    </row>
    <row r="368" spans="1:6" ht="38.25" x14ac:dyDescent="0.2">
      <c r="A368" s="61">
        <v>18</v>
      </c>
      <c r="B368" s="78" t="s">
        <v>102</v>
      </c>
      <c r="C368" s="140">
        <f t="shared" ref="C368:D370" si="16">C369</f>
        <v>172500</v>
      </c>
      <c r="D368" s="140">
        <f t="shared" si="16"/>
        <v>172500</v>
      </c>
      <c r="E368" s="141">
        <f t="shared" si="11"/>
        <v>100</v>
      </c>
      <c r="F368" s="128" t="s">
        <v>173</v>
      </c>
    </row>
    <row r="369" spans="1:6" ht="15.75" x14ac:dyDescent="0.25">
      <c r="A369" s="175"/>
      <c r="B369" s="51" t="s">
        <v>95</v>
      </c>
      <c r="C369" s="138">
        <f t="shared" si="16"/>
        <v>172500</v>
      </c>
      <c r="D369" s="138">
        <f t="shared" si="16"/>
        <v>172500</v>
      </c>
      <c r="E369" s="139">
        <f t="shared" si="11"/>
        <v>100</v>
      </c>
      <c r="F369" s="150"/>
    </row>
    <row r="370" spans="1:6" x14ac:dyDescent="0.2">
      <c r="A370" s="176"/>
      <c r="B370" s="15" t="s">
        <v>32</v>
      </c>
      <c r="C370" s="138">
        <f t="shared" si="16"/>
        <v>172500</v>
      </c>
      <c r="D370" s="138">
        <f t="shared" si="16"/>
        <v>172500</v>
      </c>
      <c r="E370" s="139">
        <f t="shared" si="11"/>
        <v>100</v>
      </c>
    </row>
    <row r="371" spans="1:6" ht="25.5" x14ac:dyDescent="0.2">
      <c r="A371" s="189"/>
      <c r="B371" s="28" t="s">
        <v>33</v>
      </c>
      <c r="C371" s="129">
        <f>57500+115000</f>
        <v>172500</v>
      </c>
      <c r="D371" s="129">
        <f>57500+115000</f>
        <v>172500</v>
      </c>
      <c r="E371" s="139">
        <f t="shared" si="11"/>
        <v>100</v>
      </c>
    </row>
    <row r="372" spans="1:6" x14ac:dyDescent="0.2">
      <c r="A372" s="55"/>
      <c r="B372" s="74"/>
      <c r="C372" s="138"/>
      <c r="D372" s="138"/>
      <c r="E372" s="139"/>
    </row>
    <row r="373" spans="1:6" ht="75" x14ac:dyDescent="0.25">
      <c r="A373" s="82">
        <v>19</v>
      </c>
      <c r="B373" s="79" t="s">
        <v>137</v>
      </c>
      <c r="C373" s="140">
        <f>+C374+C383+C377+C389+C386+C380</f>
        <v>8705246.9000000004</v>
      </c>
      <c r="D373" s="140">
        <f>+D374+D383+D377+D389+D386+D380</f>
        <v>1190560</v>
      </c>
      <c r="E373" s="141">
        <f t="shared" si="11"/>
        <v>13.676349604742398</v>
      </c>
      <c r="F373" s="162" t="s">
        <v>175</v>
      </c>
    </row>
    <row r="374" spans="1:6" x14ac:dyDescent="0.2">
      <c r="A374" s="176"/>
      <c r="B374" s="58" t="s">
        <v>138</v>
      </c>
      <c r="C374" s="138">
        <f>C375</f>
        <v>100000</v>
      </c>
      <c r="D374" s="138">
        <f>D375</f>
        <v>99000</v>
      </c>
      <c r="E374" s="139">
        <f t="shared" si="11"/>
        <v>99</v>
      </c>
    </row>
    <row r="375" spans="1:6" x14ac:dyDescent="0.2">
      <c r="A375" s="176"/>
      <c r="B375" s="59" t="s">
        <v>30</v>
      </c>
      <c r="C375" s="138">
        <f>C376</f>
        <v>100000</v>
      </c>
      <c r="D375" s="138">
        <f>D376</f>
        <v>99000</v>
      </c>
      <c r="E375" s="139">
        <f t="shared" si="11"/>
        <v>99</v>
      </c>
    </row>
    <row r="376" spans="1:6" ht="25.5" x14ac:dyDescent="0.2">
      <c r="A376" s="176"/>
      <c r="B376" s="53" t="s">
        <v>31</v>
      </c>
      <c r="C376" s="138">
        <v>100000</v>
      </c>
      <c r="D376" s="138">
        <v>99000</v>
      </c>
      <c r="E376" s="139">
        <f t="shared" si="11"/>
        <v>99</v>
      </c>
    </row>
    <row r="377" spans="1:6" x14ac:dyDescent="0.2">
      <c r="A377" s="89"/>
      <c r="B377" s="77" t="s">
        <v>55</v>
      </c>
      <c r="C377" s="138">
        <f>C378</f>
        <v>80000</v>
      </c>
      <c r="D377" s="138">
        <f>D378</f>
        <v>80000</v>
      </c>
      <c r="E377" s="139">
        <f t="shared" si="11"/>
        <v>100</v>
      </c>
    </row>
    <row r="378" spans="1:6" x14ac:dyDescent="0.2">
      <c r="A378" s="107"/>
      <c r="B378" s="59" t="s">
        <v>30</v>
      </c>
      <c r="C378" s="138">
        <f>C379</f>
        <v>80000</v>
      </c>
      <c r="D378" s="138">
        <f>D379</f>
        <v>80000</v>
      </c>
      <c r="E378" s="139">
        <f t="shared" si="11"/>
        <v>100</v>
      </c>
    </row>
    <row r="379" spans="1:6" ht="25.5" x14ac:dyDescent="0.2">
      <c r="A379" s="107"/>
      <c r="B379" s="53" t="s">
        <v>31</v>
      </c>
      <c r="C379" s="138">
        <v>80000</v>
      </c>
      <c r="D379" s="138">
        <v>80000</v>
      </c>
      <c r="E379" s="139">
        <f t="shared" si="11"/>
        <v>100</v>
      </c>
    </row>
    <row r="380" spans="1:6" x14ac:dyDescent="0.2">
      <c r="A380" s="112"/>
      <c r="B380" s="77" t="s">
        <v>168</v>
      </c>
      <c r="C380" s="138">
        <f>C381</f>
        <v>6239400</v>
      </c>
      <c r="D380" s="138">
        <f>D381</f>
        <v>0</v>
      </c>
      <c r="E380" s="139">
        <f t="shared" si="11"/>
        <v>0</v>
      </c>
    </row>
    <row r="381" spans="1:6" x14ac:dyDescent="0.2">
      <c r="A381" s="112"/>
      <c r="B381" s="59" t="s">
        <v>30</v>
      </c>
      <c r="C381" s="138">
        <f>C382</f>
        <v>6239400</v>
      </c>
      <c r="D381" s="138">
        <f>D382</f>
        <v>0</v>
      </c>
      <c r="E381" s="139">
        <f t="shared" si="11"/>
        <v>0</v>
      </c>
    </row>
    <row r="382" spans="1:6" ht="25.5" x14ac:dyDescent="0.2">
      <c r="A382" s="112"/>
      <c r="B382" s="53" t="s">
        <v>31</v>
      </c>
      <c r="C382" s="138">
        <v>6239400</v>
      </c>
      <c r="D382" s="142"/>
      <c r="E382" s="139">
        <f t="shared" si="11"/>
        <v>0</v>
      </c>
    </row>
    <row r="383" spans="1:6" x14ac:dyDescent="0.2">
      <c r="A383" s="84"/>
      <c r="B383" s="77" t="s">
        <v>145</v>
      </c>
      <c r="C383" s="138">
        <f>C384</f>
        <v>56000</v>
      </c>
      <c r="D383" s="138">
        <f>D384</f>
        <v>56000</v>
      </c>
      <c r="E383" s="139">
        <f t="shared" si="11"/>
        <v>100</v>
      </c>
    </row>
    <row r="384" spans="1:6" x14ac:dyDescent="0.2">
      <c r="A384" s="84"/>
      <c r="B384" s="59" t="s">
        <v>30</v>
      </c>
      <c r="C384" s="138">
        <f>C385</f>
        <v>56000</v>
      </c>
      <c r="D384" s="138">
        <f>D385</f>
        <v>56000</v>
      </c>
      <c r="E384" s="139">
        <f t="shared" si="11"/>
        <v>100</v>
      </c>
    </row>
    <row r="385" spans="1:6" ht="25.5" x14ac:dyDescent="0.2">
      <c r="A385" s="84"/>
      <c r="B385" s="53" t="s">
        <v>31</v>
      </c>
      <c r="C385" s="138">
        <v>56000</v>
      </c>
      <c r="D385" s="138">
        <v>56000</v>
      </c>
      <c r="E385" s="139">
        <f t="shared" si="11"/>
        <v>100</v>
      </c>
    </row>
    <row r="386" spans="1:6" x14ac:dyDescent="0.2">
      <c r="A386" s="111"/>
      <c r="B386" s="77" t="s">
        <v>167</v>
      </c>
      <c r="C386" s="138">
        <f>C387</f>
        <v>288927.90000000002</v>
      </c>
      <c r="D386" s="138">
        <f>D387</f>
        <v>0</v>
      </c>
      <c r="E386" s="139">
        <f t="shared" si="11"/>
        <v>0</v>
      </c>
    </row>
    <row r="387" spans="1:6" x14ac:dyDescent="0.2">
      <c r="A387" s="111"/>
      <c r="B387" s="59" t="s">
        <v>30</v>
      </c>
      <c r="C387" s="138">
        <f>C388</f>
        <v>288927.90000000002</v>
      </c>
      <c r="D387" s="138">
        <f>D388</f>
        <v>0</v>
      </c>
      <c r="E387" s="139">
        <f t="shared" si="11"/>
        <v>0</v>
      </c>
    </row>
    <row r="388" spans="1:6" ht="25.5" x14ac:dyDescent="0.2">
      <c r="A388" s="111"/>
      <c r="B388" s="53" t="s">
        <v>31</v>
      </c>
      <c r="C388" s="138">
        <v>288927.90000000002</v>
      </c>
      <c r="D388" s="129"/>
      <c r="E388" s="139">
        <f t="shared" si="11"/>
        <v>0</v>
      </c>
    </row>
    <row r="389" spans="1:6" ht="25.5" x14ac:dyDescent="0.2">
      <c r="A389" s="94"/>
      <c r="B389" s="77" t="s">
        <v>162</v>
      </c>
      <c r="C389" s="138">
        <f>C390</f>
        <v>1940919</v>
      </c>
      <c r="D389" s="138">
        <f>D390</f>
        <v>955560</v>
      </c>
      <c r="E389" s="139">
        <f t="shared" si="11"/>
        <v>49.232348181454249</v>
      </c>
    </row>
    <row r="390" spans="1:6" x14ac:dyDescent="0.2">
      <c r="A390" s="94"/>
      <c r="B390" s="59" t="s">
        <v>30</v>
      </c>
      <c r="C390" s="138">
        <f>C391</f>
        <v>1940919</v>
      </c>
      <c r="D390" s="138">
        <f>D391</f>
        <v>955560</v>
      </c>
      <c r="E390" s="139">
        <f t="shared" ref="E390:E395" si="17">D390/C390*100</f>
        <v>49.232348181454249</v>
      </c>
    </row>
    <row r="391" spans="1:6" ht="25.5" x14ac:dyDescent="0.2">
      <c r="A391" s="94"/>
      <c r="B391" s="53" t="s">
        <v>31</v>
      </c>
      <c r="C391" s="129">
        <v>1940919</v>
      </c>
      <c r="D391" s="129">
        <v>955560</v>
      </c>
      <c r="E391" s="139">
        <f t="shared" si="17"/>
        <v>49.232348181454249</v>
      </c>
    </row>
    <row r="392" spans="1:6" ht="38.25" x14ac:dyDescent="0.2">
      <c r="A392" s="61">
        <v>20</v>
      </c>
      <c r="B392" s="52" t="s">
        <v>149</v>
      </c>
      <c r="C392" s="143">
        <f t="shared" ref="C392:D394" si="18">C393</f>
        <v>1803949.87</v>
      </c>
      <c r="D392" s="143">
        <f t="shared" si="18"/>
        <v>1803949.87</v>
      </c>
      <c r="E392" s="144">
        <f t="shared" si="17"/>
        <v>100</v>
      </c>
      <c r="F392" s="128" t="s">
        <v>173</v>
      </c>
    </row>
    <row r="393" spans="1:6" x14ac:dyDescent="0.2">
      <c r="A393" s="113"/>
      <c r="B393" s="77" t="s">
        <v>158</v>
      </c>
      <c r="C393" s="138">
        <f t="shared" si="18"/>
        <v>1803949.87</v>
      </c>
      <c r="D393" s="138">
        <f t="shared" si="18"/>
        <v>1803949.87</v>
      </c>
      <c r="E393" s="139">
        <f t="shared" si="17"/>
        <v>100</v>
      </c>
    </row>
    <row r="394" spans="1:6" x14ac:dyDescent="0.2">
      <c r="A394" s="113"/>
      <c r="B394" s="15" t="s">
        <v>37</v>
      </c>
      <c r="C394" s="138">
        <f t="shared" si="18"/>
        <v>1803949.87</v>
      </c>
      <c r="D394" s="138">
        <f t="shared" si="18"/>
        <v>1803949.87</v>
      </c>
      <c r="E394" s="139">
        <f t="shared" si="17"/>
        <v>100</v>
      </c>
    </row>
    <row r="395" spans="1:6" x14ac:dyDescent="0.2">
      <c r="A395" s="4"/>
      <c r="B395" s="67" t="s">
        <v>38</v>
      </c>
      <c r="C395" s="138">
        <v>1803949.87</v>
      </c>
      <c r="D395" s="138">
        <v>1803949.87</v>
      </c>
      <c r="E395" s="139">
        <f t="shared" si="17"/>
        <v>100</v>
      </c>
    </row>
    <row r="396" spans="1:6" s="34" customFormat="1" ht="18.75" thickBot="1" x14ac:dyDescent="0.25">
      <c r="A396" s="157"/>
      <c r="B396" s="158"/>
      <c r="C396" s="159"/>
      <c r="D396" s="159"/>
      <c r="E396" s="160"/>
      <c r="F396" s="161"/>
    </row>
    <row r="397" spans="1:6" s="34" customFormat="1" x14ac:dyDescent="0.2">
      <c r="A397" s="184"/>
      <c r="B397" s="153"/>
      <c r="C397" s="154"/>
      <c r="D397" s="154"/>
      <c r="E397" s="155"/>
      <c r="F397" s="156"/>
    </row>
    <row r="398" spans="1:6" s="34" customFormat="1" x14ac:dyDescent="0.2">
      <c r="A398" s="185"/>
      <c r="B398" s="69"/>
      <c r="C398" s="138"/>
      <c r="D398" s="138"/>
      <c r="E398" s="139"/>
      <c r="F398" s="123"/>
    </row>
    <row r="399" spans="1:6" s="34" customFormat="1" x14ac:dyDescent="0.2">
      <c r="A399" s="185"/>
      <c r="B399" s="69"/>
      <c r="C399" s="129"/>
      <c r="D399" s="129"/>
      <c r="E399" s="139"/>
      <c r="F399" s="123"/>
    </row>
    <row r="400" spans="1:6" customFormat="1" x14ac:dyDescent="0.2">
      <c r="A400" s="185"/>
      <c r="B400" s="69"/>
      <c r="C400" s="129"/>
      <c r="D400" s="129"/>
      <c r="E400" s="139"/>
      <c r="F400" s="124"/>
    </row>
    <row r="401" spans="1:6" customFormat="1" x14ac:dyDescent="0.2">
      <c r="A401" s="185"/>
      <c r="B401" s="69"/>
      <c r="C401" s="129"/>
      <c r="D401" s="129"/>
      <c r="E401" s="139"/>
      <c r="F401" s="124"/>
    </row>
    <row r="402" spans="1:6" customFormat="1" x14ac:dyDescent="0.2">
      <c r="A402" s="185"/>
      <c r="B402" s="67"/>
      <c r="C402" s="129"/>
      <c r="D402" s="129"/>
      <c r="E402" s="139"/>
      <c r="F402" s="124"/>
    </row>
    <row r="403" spans="1:6" customFormat="1" x14ac:dyDescent="0.2">
      <c r="A403" s="185"/>
      <c r="B403" s="69"/>
      <c r="C403" s="129"/>
      <c r="D403" s="129"/>
      <c r="E403" s="139"/>
      <c r="F403" s="124"/>
    </row>
    <row r="404" spans="1:6" customFormat="1" x14ac:dyDescent="0.2">
      <c r="A404" s="185"/>
      <c r="B404" s="69"/>
      <c r="C404" s="129"/>
      <c r="D404" s="129"/>
      <c r="E404" s="139"/>
      <c r="F404" s="124"/>
    </row>
    <row r="405" spans="1:6" customFormat="1" x14ac:dyDescent="0.2">
      <c r="A405" s="185"/>
      <c r="B405" s="68"/>
      <c r="C405" s="129"/>
      <c r="D405" s="129"/>
      <c r="E405" s="139"/>
      <c r="F405" s="124"/>
    </row>
    <row r="406" spans="1:6" customFormat="1" x14ac:dyDescent="0.2">
      <c r="A406" s="185"/>
      <c r="B406" s="69"/>
      <c r="C406" s="129"/>
      <c r="D406" s="129"/>
      <c r="E406" s="139"/>
      <c r="F406" s="124"/>
    </row>
    <row r="407" spans="1:6" customFormat="1" x14ac:dyDescent="0.2">
      <c r="A407" s="185"/>
      <c r="B407" s="99"/>
      <c r="C407" s="129"/>
      <c r="D407" s="129"/>
      <c r="E407" s="139"/>
      <c r="F407" s="124"/>
    </row>
    <row r="408" spans="1:6" customFormat="1" ht="18" customHeight="1" x14ac:dyDescent="0.2">
      <c r="A408" s="185"/>
      <c r="B408" s="99"/>
      <c r="C408" s="129"/>
      <c r="D408" s="129"/>
      <c r="E408" s="139"/>
      <c r="F408" s="124"/>
    </row>
    <row r="409" spans="1:6" customFormat="1" x14ac:dyDescent="0.2">
      <c r="A409" s="185"/>
      <c r="B409" s="69"/>
      <c r="C409" s="129"/>
      <c r="D409" s="129"/>
      <c r="E409" s="139"/>
      <c r="F409" s="124"/>
    </row>
    <row r="410" spans="1:6" customFormat="1" x14ac:dyDescent="0.2">
      <c r="A410" s="185"/>
      <c r="B410" s="69"/>
      <c r="C410" s="129"/>
      <c r="D410" s="129"/>
      <c r="E410" s="139"/>
      <c r="F410" s="124"/>
    </row>
    <row r="411" spans="1:6" customFormat="1" x14ac:dyDescent="0.2">
      <c r="A411" s="185"/>
      <c r="B411" s="69"/>
      <c r="C411" s="129"/>
      <c r="D411" s="129"/>
      <c r="E411" s="139"/>
      <c r="F411" s="124"/>
    </row>
    <row r="412" spans="1:6" customFormat="1" x14ac:dyDescent="0.2">
      <c r="A412" s="185"/>
      <c r="B412" s="67"/>
      <c r="C412" s="129"/>
      <c r="D412" s="129"/>
      <c r="E412" s="139"/>
      <c r="F412" s="124"/>
    </row>
    <row r="413" spans="1:6" customFormat="1" x14ac:dyDescent="0.2">
      <c r="A413" s="185"/>
      <c r="B413" s="68"/>
      <c r="C413" s="129"/>
      <c r="D413" s="129"/>
      <c r="E413" s="139"/>
      <c r="F413" s="124"/>
    </row>
    <row r="414" spans="1:6" customFormat="1" x14ac:dyDescent="0.2">
      <c r="A414" s="185"/>
      <c r="B414" s="69"/>
      <c r="C414" s="129"/>
      <c r="D414" s="129"/>
      <c r="E414" s="139"/>
      <c r="F414" s="124"/>
    </row>
    <row r="415" spans="1:6" customFormat="1" x14ac:dyDescent="0.2">
      <c r="A415" s="185"/>
      <c r="B415" s="69"/>
      <c r="C415" s="129"/>
      <c r="D415" s="129"/>
      <c r="E415" s="139"/>
      <c r="F415" s="124"/>
    </row>
    <row r="416" spans="1:6" customFormat="1" x14ac:dyDescent="0.2">
      <c r="A416" s="185"/>
      <c r="B416" s="58"/>
      <c r="C416" s="129"/>
      <c r="D416" s="129"/>
      <c r="E416" s="139"/>
      <c r="F416" s="124"/>
    </row>
    <row r="417" spans="1:6" customFormat="1" x14ac:dyDescent="0.2">
      <c r="A417" s="185"/>
      <c r="B417" s="69"/>
      <c r="C417" s="129"/>
      <c r="D417" s="129"/>
      <c r="E417" s="139"/>
      <c r="F417" s="124"/>
    </row>
    <row r="418" spans="1:6" customFormat="1" x14ac:dyDescent="0.2">
      <c r="A418" s="185"/>
      <c r="B418" s="69"/>
      <c r="C418" s="129"/>
      <c r="D418" s="129"/>
      <c r="E418" s="139"/>
      <c r="F418" s="124"/>
    </row>
    <row r="419" spans="1:6" customFormat="1" x14ac:dyDescent="0.2">
      <c r="A419" s="185"/>
      <c r="B419" s="98"/>
      <c r="C419" s="129"/>
      <c r="D419" s="129"/>
      <c r="E419" s="139"/>
      <c r="F419" s="124"/>
    </row>
    <row r="420" spans="1:6" customFormat="1" x14ac:dyDescent="0.2">
      <c r="A420" s="185"/>
      <c r="B420" s="69"/>
      <c r="C420" s="129"/>
      <c r="D420" s="129"/>
      <c r="E420" s="139"/>
      <c r="F420" s="124"/>
    </row>
    <row r="421" spans="1:6" customFormat="1" x14ac:dyDescent="0.2">
      <c r="A421" s="185"/>
      <c r="B421" s="69"/>
      <c r="C421" s="129"/>
      <c r="D421" s="129"/>
      <c r="E421" s="139"/>
      <c r="F421" s="124"/>
    </row>
    <row r="422" spans="1:6" customFormat="1" x14ac:dyDescent="0.2">
      <c r="A422" s="185"/>
      <c r="B422" s="68"/>
      <c r="C422" s="129"/>
      <c r="D422" s="129"/>
      <c r="E422" s="139"/>
      <c r="F422" s="124"/>
    </row>
    <row r="423" spans="1:6" customFormat="1" x14ac:dyDescent="0.2">
      <c r="A423" s="185"/>
      <c r="B423" s="69"/>
      <c r="C423" s="129"/>
      <c r="D423" s="129"/>
      <c r="E423" s="139"/>
      <c r="F423" s="124"/>
    </row>
    <row r="424" spans="1:6" customFormat="1" x14ac:dyDescent="0.2">
      <c r="A424" s="185"/>
      <c r="B424" s="5"/>
      <c r="C424" s="129"/>
      <c r="D424" s="129"/>
      <c r="E424" s="139"/>
      <c r="F424" s="124"/>
    </row>
    <row r="425" spans="1:6" customFormat="1" x14ac:dyDescent="0.2">
      <c r="A425" s="185"/>
      <c r="B425" s="69"/>
      <c r="C425" s="129"/>
      <c r="D425" s="129"/>
      <c r="E425" s="139"/>
      <c r="F425" s="124"/>
    </row>
    <row r="426" spans="1:6" customFormat="1" x14ac:dyDescent="0.2">
      <c r="A426" s="185"/>
      <c r="B426" s="69"/>
      <c r="C426" s="129"/>
      <c r="D426" s="129"/>
      <c r="E426" s="139"/>
      <c r="F426" s="124"/>
    </row>
    <row r="427" spans="1:6" customFormat="1" x14ac:dyDescent="0.2">
      <c r="A427" s="185"/>
      <c r="B427" s="68"/>
      <c r="C427" s="129"/>
      <c r="D427" s="129"/>
      <c r="E427" s="139"/>
      <c r="F427" s="124"/>
    </row>
    <row r="428" spans="1:6" customFormat="1" x14ac:dyDescent="0.2">
      <c r="A428" s="185"/>
      <c r="B428" s="69"/>
      <c r="C428" s="129"/>
      <c r="D428" s="129"/>
      <c r="E428" s="139"/>
      <c r="F428" s="124"/>
    </row>
    <row r="429" spans="1:6" customFormat="1" x14ac:dyDescent="0.2">
      <c r="A429" s="185"/>
      <c r="B429" s="69"/>
      <c r="C429" s="129"/>
      <c r="D429" s="129"/>
      <c r="E429" s="139"/>
      <c r="F429" s="124"/>
    </row>
    <row r="430" spans="1:6" customFormat="1" x14ac:dyDescent="0.2">
      <c r="A430" s="185"/>
      <c r="B430" s="69"/>
      <c r="C430" s="129"/>
      <c r="D430" s="129"/>
      <c r="E430" s="139"/>
      <c r="F430" s="124"/>
    </row>
    <row r="431" spans="1:6" customFormat="1" x14ac:dyDescent="0.2">
      <c r="A431" s="185"/>
      <c r="B431" s="98"/>
      <c r="C431" s="129"/>
      <c r="D431" s="129"/>
      <c r="E431" s="139"/>
      <c r="F431" s="124"/>
    </row>
    <row r="432" spans="1:6" customFormat="1" x14ac:dyDescent="0.2">
      <c r="A432" s="185"/>
      <c r="B432" s="69"/>
      <c r="C432" s="129"/>
      <c r="D432" s="129"/>
      <c r="E432" s="139"/>
      <c r="F432" s="124"/>
    </row>
    <row r="433" spans="1:6" customFormat="1" x14ac:dyDescent="0.2">
      <c r="A433" s="185"/>
      <c r="B433" s="69"/>
      <c r="C433" s="129"/>
      <c r="D433" s="129"/>
      <c r="E433" s="139"/>
      <c r="F433" s="124"/>
    </row>
    <row r="434" spans="1:6" customFormat="1" x14ac:dyDescent="0.2">
      <c r="A434" s="185"/>
      <c r="B434" s="68"/>
      <c r="C434" s="129"/>
      <c r="D434" s="129"/>
      <c r="E434" s="139"/>
      <c r="F434" s="124"/>
    </row>
    <row r="435" spans="1:6" customFormat="1" x14ac:dyDescent="0.2">
      <c r="A435" s="185"/>
      <c r="B435" s="69"/>
      <c r="C435" s="129"/>
      <c r="D435" s="129"/>
      <c r="E435" s="139"/>
      <c r="F435" s="124"/>
    </row>
    <row r="436" spans="1:6" customFormat="1" x14ac:dyDescent="0.2">
      <c r="A436" s="185"/>
      <c r="B436" s="53"/>
      <c r="C436" s="129"/>
      <c r="D436" s="129"/>
      <c r="E436" s="139"/>
      <c r="F436" s="124"/>
    </row>
    <row r="437" spans="1:6" customFormat="1" x14ac:dyDescent="0.2">
      <c r="A437" s="185"/>
      <c r="B437" s="68"/>
      <c r="C437" s="129"/>
      <c r="D437" s="129"/>
      <c r="E437" s="139"/>
      <c r="F437" s="124"/>
    </row>
    <row r="438" spans="1:6" customFormat="1" x14ac:dyDescent="0.2">
      <c r="A438" s="185"/>
      <c r="B438" s="69"/>
      <c r="C438" s="129"/>
      <c r="D438" s="129"/>
      <c r="E438" s="139"/>
      <c r="F438" s="124"/>
    </row>
    <row r="439" spans="1:6" customFormat="1" x14ac:dyDescent="0.2">
      <c r="A439" s="185"/>
      <c r="B439" s="98"/>
      <c r="C439" s="129"/>
      <c r="D439" s="129"/>
      <c r="E439" s="139"/>
      <c r="F439" s="124"/>
    </row>
    <row r="440" spans="1:6" customFormat="1" x14ac:dyDescent="0.2">
      <c r="A440" s="185"/>
      <c r="B440" s="69"/>
      <c r="C440" s="129"/>
      <c r="D440" s="129"/>
      <c r="E440" s="139"/>
      <c r="F440" s="124"/>
    </row>
    <row r="441" spans="1:6" customFormat="1" x14ac:dyDescent="0.2">
      <c r="A441" s="185"/>
      <c r="B441" s="69"/>
      <c r="C441" s="129"/>
      <c r="D441" s="129"/>
      <c r="E441" s="139"/>
      <c r="F441" s="124"/>
    </row>
    <row r="442" spans="1:6" customFormat="1" x14ac:dyDescent="0.2">
      <c r="A442" s="185"/>
      <c r="B442" s="68"/>
      <c r="C442" s="129"/>
      <c r="D442" s="129"/>
      <c r="E442" s="139"/>
      <c r="F442" s="124"/>
    </row>
    <row r="443" spans="1:6" customFormat="1" x14ac:dyDescent="0.2">
      <c r="A443" s="185"/>
      <c r="B443" s="69"/>
      <c r="C443" s="129"/>
      <c r="D443" s="129"/>
      <c r="E443" s="139"/>
      <c r="F443" s="124"/>
    </row>
    <row r="444" spans="1:6" customFormat="1" x14ac:dyDescent="0.2">
      <c r="A444" s="185"/>
      <c r="B444" s="67"/>
      <c r="C444" s="129"/>
      <c r="D444" s="129"/>
      <c r="E444" s="139"/>
      <c r="F444" s="124"/>
    </row>
    <row r="445" spans="1:6" customFormat="1" x14ac:dyDescent="0.2">
      <c r="A445" s="185"/>
      <c r="B445" s="69"/>
      <c r="C445" s="129"/>
      <c r="D445" s="129"/>
      <c r="E445" s="139"/>
      <c r="F445" s="124"/>
    </row>
    <row r="446" spans="1:6" customFormat="1" x14ac:dyDescent="0.2">
      <c r="A446" s="185"/>
      <c r="B446" s="69"/>
      <c r="C446" s="129"/>
      <c r="D446" s="129"/>
      <c r="E446" s="139"/>
      <c r="F446" s="124"/>
    </row>
    <row r="447" spans="1:6" customFormat="1" x14ac:dyDescent="0.2">
      <c r="A447" s="185"/>
      <c r="B447" s="68"/>
      <c r="C447" s="129"/>
      <c r="D447" s="129"/>
      <c r="E447" s="139"/>
      <c r="F447" s="124"/>
    </row>
    <row r="448" spans="1:6" customFormat="1" x14ac:dyDescent="0.2">
      <c r="A448" s="185"/>
      <c r="B448" s="69"/>
      <c r="C448" s="129"/>
      <c r="D448" s="129"/>
      <c r="E448" s="139"/>
      <c r="F448" s="124"/>
    </row>
    <row r="449" spans="1:6" customFormat="1" x14ac:dyDescent="0.2">
      <c r="A449" s="185"/>
      <c r="B449" s="69"/>
      <c r="C449" s="129"/>
      <c r="D449" s="129"/>
      <c r="E449" s="139"/>
      <c r="F449" s="124"/>
    </row>
    <row r="450" spans="1:6" customFormat="1" x14ac:dyDescent="0.2">
      <c r="A450" s="185"/>
      <c r="B450" s="69"/>
      <c r="C450" s="129"/>
      <c r="D450" s="129"/>
      <c r="E450" s="139"/>
      <c r="F450" s="124"/>
    </row>
    <row r="451" spans="1:6" customFormat="1" x14ac:dyDescent="0.2">
      <c r="A451" s="185"/>
      <c r="B451" s="69"/>
      <c r="C451" s="129"/>
      <c r="D451" s="129"/>
      <c r="E451" s="139"/>
      <c r="F451" s="124"/>
    </row>
    <row r="452" spans="1:6" customFormat="1" x14ac:dyDescent="0.2">
      <c r="A452" s="185"/>
      <c r="B452" s="69"/>
      <c r="C452" s="129"/>
      <c r="D452" s="129"/>
      <c r="E452" s="139"/>
      <c r="F452" s="124"/>
    </row>
    <row r="453" spans="1:6" customFormat="1" x14ac:dyDescent="0.2">
      <c r="A453" s="185"/>
      <c r="B453" s="68"/>
      <c r="C453" s="129"/>
      <c r="D453" s="129"/>
      <c r="E453" s="139"/>
      <c r="F453" s="124"/>
    </row>
    <row r="454" spans="1:6" customFormat="1" x14ac:dyDescent="0.2">
      <c r="A454" s="185"/>
      <c r="B454" s="69"/>
      <c r="C454" s="129"/>
      <c r="D454" s="129"/>
      <c r="E454" s="139"/>
      <c r="F454" s="124"/>
    </row>
    <row r="455" spans="1:6" customFormat="1" x14ac:dyDescent="0.2">
      <c r="A455" s="185"/>
      <c r="B455" s="69"/>
      <c r="C455" s="129"/>
      <c r="D455" s="129"/>
      <c r="E455" s="139"/>
      <c r="F455" s="124"/>
    </row>
    <row r="456" spans="1:6" customFormat="1" x14ac:dyDescent="0.2">
      <c r="A456" s="185"/>
      <c r="B456" s="69"/>
      <c r="C456" s="129"/>
      <c r="D456" s="129"/>
      <c r="E456" s="139"/>
      <c r="F456" s="124"/>
    </row>
    <row r="457" spans="1:6" customFormat="1" x14ac:dyDescent="0.2">
      <c r="A457" s="185"/>
      <c r="B457" s="69"/>
      <c r="C457" s="145"/>
      <c r="D457" s="145"/>
      <c r="E457" s="139"/>
      <c r="F457" s="124"/>
    </row>
    <row r="458" spans="1:6" customFormat="1" x14ac:dyDescent="0.2">
      <c r="A458" s="185"/>
      <c r="B458" s="69"/>
      <c r="C458" s="129"/>
      <c r="D458" s="129"/>
      <c r="E458" s="139"/>
      <c r="F458" s="124"/>
    </row>
    <row r="459" spans="1:6" customFormat="1" x14ac:dyDescent="0.2">
      <c r="A459" s="185"/>
      <c r="B459" s="69"/>
      <c r="C459" s="129"/>
      <c r="D459" s="129"/>
      <c r="E459" s="139"/>
      <c r="F459" s="124"/>
    </row>
    <row r="460" spans="1:6" customFormat="1" x14ac:dyDescent="0.2">
      <c r="A460" s="185"/>
      <c r="B460" s="69"/>
      <c r="C460" s="129"/>
      <c r="D460" s="129"/>
      <c r="E460" s="139"/>
      <c r="F460" s="124"/>
    </row>
    <row r="461" spans="1:6" customFormat="1" x14ac:dyDescent="0.2">
      <c r="A461" s="185"/>
      <c r="B461" s="69"/>
      <c r="C461" s="129"/>
      <c r="D461" s="129"/>
      <c r="E461" s="139"/>
      <c r="F461" s="124"/>
    </row>
    <row r="462" spans="1:6" customFormat="1" x14ac:dyDescent="0.2">
      <c r="A462" s="185"/>
      <c r="B462" s="69"/>
      <c r="C462" s="129"/>
      <c r="D462" s="129"/>
      <c r="E462" s="139"/>
      <c r="F462" s="124"/>
    </row>
    <row r="463" spans="1:6" customFormat="1" x14ac:dyDescent="0.2">
      <c r="A463" s="185"/>
      <c r="B463" s="69"/>
      <c r="C463" s="129"/>
      <c r="D463" s="129"/>
      <c r="E463" s="139"/>
      <c r="F463" s="124"/>
    </row>
    <row r="464" spans="1:6" customFormat="1" x14ac:dyDescent="0.2">
      <c r="A464" s="185"/>
      <c r="B464" s="69"/>
      <c r="C464" s="129"/>
      <c r="D464" s="129"/>
      <c r="E464" s="139"/>
      <c r="F464" s="124"/>
    </row>
    <row r="465" spans="1:6" customFormat="1" x14ac:dyDescent="0.2">
      <c r="A465" s="185"/>
      <c r="B465" s="69"/>
      <c r="C465" s="129"/>
      <c r="D465" s="129"/>
      <c r="E465" s="139"/>
      <c r="F465" s="124"/>
    </row>
    <row r="466" spans="1:6" customFormat="1" x14ac:dyDescent="0.2">
      <c r="A466" s="185"/>
      <c r="B466" s="69"/>
      <c r="C466" s="145"/>
      <c r="D466" s="145"/>
      <c r="E466" s="139"/>
      <c r="F466" s="124"/>
    </row>
    <row r="467" spans="1:6" customFormat="1" x14ac:dyDescent="0.2">
      <c r="A467" s="185"/>
      <c r="B467" s="69"/>
      <c r="C467" s="129"/>
      <c r="D467" s="129"/>
      <c r="E467" s="139"/>
      <c r="F467" s="124"/>
    </row>
    <row r="468" spans="1:6" customFormat="1" x14ac:dyDescent="0.2">
      <c r="A468" s="185"/>
      <c r="B468" s="69"/>
      <c r="C468" s="129"/>
      <c r="D468" s="129"/>
      <c r="E468" s="139"/>
      <c r="F468" s="124"/>
    </row>
    <row r="469" spans="1:6" customFormat="1" x14ac:dyDescent="0.2">
      <c r="A469" s="185"/>
      <c r="B469" s="69"/>
      <c r="C469" s="129"/>
      <c r="D469" s="129"/>
      <c r="E469" s="139"/>
      <c r="F469" s="124"/>
    </row>
    <row r="470" spans="1:6" customFormat="1" x14ac:dyDescent="0.2">
      <c r="A470" s="185"/>
      <c r="B470" s="53"/>
      <c r="C470" s="129"/>
      <c r="D470" s="129"/>
      <c r="E470" s="139"/>
      <c r="F470" s="124"/>
    </row>
    <row r="471" spans="1:6" customFormat="1" x14ac:dyDescent="0.2">
      <c r="A471" s="185"/>
      <c r="B471" s="69"/>
      <c r="C471" s="129"/>
      <c r="D471" s="129"/>
      <c r="E471" s="139"/>
      <c r="F471" s="124"/>
    </row>
    <row r="472" spans="1:6" customFormat="1" x14ac:dyDescent="0.2">
      <c r="A472" s="185"/>
      <c r="B472" s="69"/>
      <c r="C472" s="129"/>
      <c r="D472" s="129"/>
      <c r="E472" s="139"/>
      <c r="F472" s="124"/>
    </row>
    <row r="473" spans="1:6" customFormat="1" x14ac:dyDescent="0.2">
      <c r="A473" s="185"/>
      <c r="B473" s="69"/>
      <c r="C473" s="129"/>
      <c r="D473" s="129"/>
      <c r="E473" s="139"/>
      <c r="F473" s="124"/>
    </row>
    <row r="474" spans="1:6" customFormat="1" x14ac:dyDescent="0.2">
      <c r="A474" s="185"/>
      <c r="B474" s="69"/>
      <c r="C474" s="129"/>
      <c r="D474" s="129"/>
      <c r="E474" s="139"/>
      <c r="F474" s="124"/>
    </row>
    <row r="475" spans="1:6" customFormat="1" x14ac:dyDescent="0.2">
      <c r="A475" s="185"/>
      <c r="B475" s="69"/>
      <c r="C475" s="129"/>
      <c r="D475" s="129"/>
      <c r="E475" s="139"/>
      <c r="F475" s="124"/>
    </row>
    <row r="476" spans="1:6" customFormat="1" x14ac:dyDescent="0.2">
      <c r="A476" s="185"/>
      <c r="B476" s="69"/>
      <c r="C476" s="129"/>
      <c r="D476" s="129"/>
      <c r="E476" s="139"/>
      <c r="F476" s="124"/>
    </row>
    <row r="477" spans="1:6" customFormat="1" x14ac:dyDescent="0.2">
      <c r="A477" s="185"/>
      <c r="B477" s="69"/>
      <c r="C477" s="129"/>
      <c r="D477" s="129"/>
      <c r="E477" s="139"/>
      <c r="F477" s="124"/>
    </row>
    <row r="478" spans="1:6" customFormat="1" x14ac:dyDescent="0.2">
      <c r="A478" s="185"/>
      <c r="B478" s="69"/>
      <c r="C478" s="129"/>
      <c r="D478" s="129"/>
      <c r="E478" s="139"/>
      <c r="F478" s="124"/>
    </row>
    <row r="479" spans="1:6" customFormat="1" x14ac:dyDescent="0.2">
      <c r="A479" s="185"/>
      <c r="B479" s="5"/>
      <c r="C479" s="129"/>
      <c r="D479" s="129"/>
      <c r="E479" s="139"/>
      <c r="F479" s="124"/>
    </row>
    <row r="480" spans="1:6" customFormat="1" x14ac:dyDescent="0.2">
      <c r="A480" s="185"/>
      <c r="B480" s="68"/>
      <c r="C480" s="129"/>
      <c r="D480" s="129"/>
      <c r="E480" s="139"/>
      <c r="F480" s="124"/>
    </row>
    <row r="481" spans="1:6" customFormat="1" x14ac:dyDescent="0.2">
      <c r="A481" s="185"/>
      <c r="B481" s="69"/>
      <c r="C481" s="129"/>
      <c r="D481" s="129"/>
      <c r="E481" s="139"/>
      <c r="F481" s="124"/>
    </row>
    <row r="482" spans="1:6" customFormat="1" x14ac:dyDescent="0.2">
      <c r="A482" s="185"/>
      <c r="B482" s="69"/>
      <c r="C482" s="129"/>
      <c r="D482" s="129"/>
      <c r="E482" s="139"/>
      <c r="F482" s="124"/>
    </row>
    <row r="483" spans="1:6" customFormat="1" x14ac:dyDescent="0.2">
      <c r="A483" s="185"/>
      <c r="B483" s="69"/>
      <c r="C483" s="129"/>
      <c r="D483" s="129"/>
      <c r="E483" s="139"/>
      <c r="F483" s="124"/>
    </row>
    <row r="484" spans="1:6" customFormat="1" x14ac:dyDescent="0.2">
      <c r="A484" s="185"/>
      <c r="B484" s="67"/>
      <c r="C484" s="129"/>
      <c r="D484" s="129"/>
      <c r="E484" s="139"/>
      <c r="F484" s="124"/>
    </row>
    <row r="485" spans="1:6" customFormat="1" x14ac:dyDescent="0.2">
      <c r="A485" s="185"/>
      <c r="B485" s="67"/>
      <c r="C485" s="129"/>
      <c r="D485" s="129"/>
      <c r="E485" s="139"/>
      <c r="F485" s="124"/>
    </row>
    <row r="486" spans="1:6" customFormat="1" x14ac:dyDescent="0.2">
      <c r="A486" s="185"/>
      <c r="B486" s="63"/>
      <c r="C486" s="129"/>
      <c r="D486" s="129"/>
      <c r="E486" s="139"/>
      <c r="F486" s="124"/>
    </row>
    <row r="487" spans="1:6" customFormat="1" x14ac:dyDescent="0.2">
      <c r="A487" s="185"/>
      <c r="B487" s="67"/>
      <c r="C487" s="129"/>
      <c r="D487" s="129"/>
      <c r="E487" s="139"/>
      <c r="F487" s="124"/>
    </row>
    <row r="488" spans="1:6" customFormat="1" x14ac:dyDescent="0.2">
      <c r="A488" s="185"/>
      <c r="B488" s="67"/>
      <c r="C488" s="129"/>
      <c r="D488" s="129"/>
      <c r="E488" s="139"/>
      <c r="F488" s="124"/>
    </row>
    <row r="489" spans="1:6" customFormat="1" x14ac:dyDescent="0.2">
      <c r="A489" s="185"/>
      <c r="B489" s="67"/>
      <c r="C489" s="129"/>
      <c r="D489" s="129"/>
      <c r="E489" s="139"/>
      <c r="F489" s="124"/>
    </row>
    <row r="490" spans="1:6" customFormat="1" x14ac:dyDescent="0.2">
      <c r="A490" s="185"/>
      <c r="B490" s="67"/>
      <c r="C490" s="129"/>
      <c r="D490" s="129"/>
      <c r="E490" s="139"/>
      <c r="F490" s="124"/>
    </row>
    <row r="491" spans="1:6" customFormat="1" x14ac:dyDescent="0.2">
      <c r="A491" s="185"/>
      <c r="B491" s="68"/>
      <c r="C491" s="129"/>
      <c r="D491" s="129"/>
      <c r="E491" s="139"/>
      <c r="F491" s="124"/>
    </row>
    <row r="492" spans="1:6" customFormat="1" x14ac:dyDescent="0.2">
      <c r="A492" s="185"/>
      <c r="B492" s="69"/>
      <c r="C492" s="129"/>
      <c r="D492" s="129"/>
      <c r="E492" s="139"/>
      <c r="F492" s="124"/>
    </row>
    <row r="493" spans="1:6" customFormat="1" x14ac:dyDescent="0.2">
      <c r="A493" s="185"/>
      <c r="B493" s="53"/>
      <c r="C493" s="129"/>
      <c r="D493" s="129"/>
      <c r="E493" s="139"/>
      <c r="F493" s="124"/>
    </row>
    <row r="494" spans="1:6" customFormat="1" x14ac:dyDescent="0.2">
      <c r="A494" s="185"/>
      <c r="B494" s="63"/>
      <c r="C494" s="129"/>
      <c r="D494" s="129"/>
      <c r="E494" s="139"/>
      <c r="F494" s="124"/>
    </row>
    <row r="495" spans="1:6" customFormat="1" x14ac:dyDescent="0.2">
      <c r="A495" s="185"/>
      <c r="B495" s="63"/>
      <c r="C495" s="129"/>
      <c r="D495" s="129"/>
      <c r="E495" s="139"/>
      <c r="F495" s="124"/>
    </row>
    <row r="496" spans="1:6" customFormat="1" x14ac:dyDescent="0.2">
      <c r="A496" s="185"/>
      <c r="B496" s="67"/>
      <c r="C496" s="129"/>
      <c r="D496" s="129"/>
      <c r="E496" s="139"/>
      <c r="F496" s="124"/>
    </row>
    <row r="497" spans="1:6" customFormat="1" x14ac:dyDescent="0.2">
      <c r="A497" s="185"/>
      <c r="B497" s="99"/>
      <c r="C497" s="129"/>
      <c r="D497" s="129"/>
      <c r="E497" s="139"/>
      <c r="F497" s="124"/>
    </row>
    <row r="498" spans="1:6" customFormat="1" x14ac:dyDescent="0.2">
      <c r="A498" s="185"/>
      <c r="B498" s="69"/>
      <c r="C498" s="129"/>
      <c r="D498" s="129"/>
      <c r="E498" s="139"/>
      <c r="F498" s="124"/>
    </row>
    <row r="499" spans="1:6" customFormat="1" x14ac:dyDescent="0.2">
      <c r="A499" s="185"/>
      <c r="B499" s="100"/>
      <c r="C499" s="129"/>
      <c r="D499" s="129"/>
      <c r="E499" s="139"/>
      <c r="F499" s="124"/>
    </row>
    <row r="500" spans="1:6" customFormat="1" x14ac:dyDescent="0.2">
      <c r="A500" s="185"/>
      <c r="B500" s="99"/>
      <c r="C500" s="129"/>
      <c r="D500" s="129"/>
      <c r="E500" s="139"/>
      <c r="F500" s="124"/>
    </row>
    <row r="501" spans="1:6" customFormat="1" ht="15.75" customHeight="1" x14ac:dyDescent="0.2">
      <c r="A501" s="185"/>
      <c r="B501" s="99"/>
      <c r="C501" s="129"/>
      <c r="D501" s="129"/>
      <c r="E501" s="139"/>
      <c r="F501" s="124"/>
    </row>
    <row r="502" spans="1:6" customFormat="1" x14ac:dyDescent="0.2">
      <c r="A502" s="185"/>
      <c r="B502" s="69"/>
      <c r="C502" s="129"/>
      <c r="D502" s="129"/>
      <c r="E502" s="139"/>
      <c r="F502" s="124"/>
    </row>
    <row r="503" spans="1:6" customFormat="1" x14ac:dyDescent="0.2">
      <c r="A503" s="185"/>
      <c r="B503" s="99"/>
      <c r="C503" s="129"/>
      <c r="D503" s="129"/>
      <c r="E503" s="139"/>
      <c r="F503" s="124"/>
    </row>
    <row r="504" spans="1:6" customFormat="1" x14ac:dyDescent="0.2">
      <c r="A504" s="185"/>
      <c r="B504" s="69"/>
      <c r="C504" s="129"/>
      <c r="D504" s="129"/>
      <c r="E504" s="139"/>
      <c r="F504" s="124"/>
    </row>
    <row r="505" spans="1:6" customFormat="1" x14ac:dyDescent="0.2">
      <c r="A505" s="185"/>
      <c r="B505" s="69"/>
      <c r="C505" s="129"/>
      <c r="D505" s="129"/>
      <c r="E505" s="139"/>
      <c r="F505" s="124"/>
    </row>
    <row r="506" spans="1:6" customFormat="1" x14ac:dyDescent="0.2">
      <c r="A506" s="185"/>
      <c r="B506" s="99"/>
      <c r="C506" s="129"/>
      <c r="D506" s="129"/>
      <c r="E506" s="139"/>
      <c r="F506" s="124"/>
    </row>
    <row r="507" spans="1:6" customFormat="1" x14ac:dyDescent="0.2">
      <c r="A507" s="185"/>
      <c r="B507" s="69"/>
      <c r="C507" s="129"/>
      <c r="D507" s="129"/>
      <c r="E507" s="139"/>
      <c r="F507" s="124"/>
    </row>
    <row r="508" spans="1:6" customFormat="1" x14ac:dyDescent="0.2">
      <c r="A508" s="185"/>
      <c r="B508" s="53"/>
      <c r="C508" s="129"/>
      <c r="D508" s="129"/>
      <c r="E508" s="139"/>
      <c r="F508" s="124"/>
    </row>
    <row r="509" spans="1:6" customFormat="1" x14ac:dyDescent="0.2">
      <c r="A509" s="185"/>
      <c r="B509" s="69"/>
      <c r="C509" s="129"/>
      <c r="D509" s="129"/>
      <c r="E509" s="139"/>
      <c r="F509" s="124"/>
    </row>
    <row r="510" spans="1:6" customFormat="1" x14ac:dyDescent="0.2">
      <c r="A510" s="185"/>
      <c r="B510" s="69"/>
      <c r="C510" s="129"/>
      <c r="D510" s="129"/>
      <c r="E510" s="139"/>
      <c r="F510" s="124"/>
    </row>
    <row r="511" spans="1:6" customFormat="1" x14ac:dyDescent="0.2">
      <c r="A511" s="185"/>
      <c r="B511" s="98"/>
      <c r="C511" s="129"/>
      <c r="D511" s="129"/>
      <c r="E511" s="139"/>
      <c r="F511" s="124"/>
    </row>
    <row r="512" spans="1:6" customFormat="1" x14ac:dyDescent="0.2">
      <c r="A512" s="185"/>
      <c r="B512" s="67"/>
      <c r="C512" s="129"/>
      <c r="D512" s="129"/>
      <c r="E512" s="139"/>
      <c r="F512" s="124"/>
    </row>
    <row r="513" spans="1:6" customFormat="1" x14ac:dyDescent="0.2">
      <c r="A513" s="185"/>
      <c r="B513" s="67"/>
      <c r="C513" s="129"/>
      <c r="D513" s="129"/>
      <c r="E513" s="139"/>
      <c r="F513" s="124"/>
    </row>
    <row r="514" spans="1:6" customFormat="1" x14ac:dyDescent="0.2">
      <c r="A514" s="185"/>
      <c r="B514" s="98"/>
      <c r="C514" s="129"/>
      <c r="D514" s="129"/>
      <c r="E514" s="139"/>
      <c r="F514" s="124"/>
    </row>
    <row r="515" spans="1:6" customFormat="1" x14ac:dyDescent="0.2">
      <c r="A515" s="185"/>
      <c r="B515" s="101"/>
      <c r="C515" s="129"/>
      <c r="D515" s="129"/>
      <c r="E515" s="139"/>
      <c r="F515" s="124"/>
    </row>
    <row r="516" spans="1:6" customFormat="1" x14ac:dyDescent="0.2">
      <c r="A516" s="185"/>
      <c r="B516" s="53"/>
      <c r="C516" s="129"/>
      <c r="D516" s="129"/>
      <c r="E516" s="139"/>
      <c r="F516" s="124"/>
    </row>
    <row r="517" spans="1:6" customFormat="1" x14ac:dyDescent="0.2">
      <c r="A517" s="185"/>
      <c r="B517" s="53"/>
      <c r="C517" s="129"/>
      <c r="D517" s="129"/>
      <c r="E517" s="139"/>
      <c r="F517" s="124"/>
    </row>
    <row r="518" spans="1:6" customFormat="1" x14ac:dyDescent="0.2">
      <c r="A518" s="185"/>
      <c r="B518" s="101"/>
      <c r="C518" s="129"/>
      <c r="D518" s="129"/>
      <c r="E518" s="139"/>
      <c r="F518" s="124"/>
    </row>
    <row r="519" spans="1:6" customFormat="1" x14ac:dyDescent="0.2">
      <c r="A519" s="185"/>
      <c r="B519" s="53"/>
      <c r="C519" s="129"/>
      <c r="D519" s="129"/>
      <c r="E519" s="139"/>
      <c r="F519" s="124"/>
    </row>
    <row r="520" spans="1:6" customFormat="1" x14ac:dyDescent="0.2">
      <c r="A520" s="185"/>
      <c r="B520" s="63"/>
      <c r="C520" s="129"/>
      <c r="D520" s="129"/>
      <c r="E520" s="139"/>
      <c r="F520" s="124"/>
    </row>
    <row r="521" spans="1:6" customFormat="1" x14ac:dyDescent="0.2">
      <c r="A521" s="185"/>
      <c r="B521" s="110"/>
      <c r="C521" s="129"/>
      <c r="D521" s="129"/>
      <c r="E521" s="139"/>
      <c r="F521" s="124"/>
    </row>
    <row r="522" spans="1:6" customFormat="1" x14ac:dyDescent="0.2">
      <c r="A522" s="185"/>
      <c r="B522" s="53"/>
      <c r="C522" s="129"/>
      <c r="D522" s="129"/>
      <c r="E522" s="139"/>
      <c r="F522" s="124"/>
    </row>
    <row r="523" spans="1:6" customFormat="1" x14ac:dyDescent="0.2">
      <c r="A523" s="185"/>
      <c r="B523" s="67"/>
      <c r="C523" s="129"/>
      <c r="D523" s="129"/>
      <c r="E523" s="139"/>
      <c r="F523" s="124"/>
    </row>
    <row r="524" spans="1:6" customFormat="1" x14ac:dyDescent="0.2">
      <c r="A524" s="185"/>
      <c r="B524" s="102"/>
      <c r="C524" s="129"/>
      <c r="D524" s="129"/>
      <c r="E524" s="139"/>
      <c r="F524" s="124"/>
    </row>
    <row r="525" spans="1:6" customFormat="1" x14ac:dyDescent="0.2">
      <c r="A525" s="185"/>
      <c r="B525" s="69"/>
      <c r="C525" s="129"/>
      <c r="D525" s="129"/>
      <c r="E525" s="139"/>
      <c r="F525" s="124"/>
    </row>
    <row r="526" spans="1:6" customFormat="1" x14ac:dyDescent="0.2">
      <c r="A526" s="185"/>
      <c r="B526" s="67"/>
      <c r="C526" s="129"/>
      <c r="D526" s="129"/>
      <c r="E526" s="139"/>
      <c r="F526" s="124"/>
    </row>
    <row r="527" spans="1:6" customFormat="1" x14ac:dyDescent="0.2">
      <c r="A527" s="185"/>
      <c r="B527" s="67"/>
      <c r="C527" s="129"/>
      <c r="D527" s="129"/>
      <c r="E527" s="139"/>
      <c r="F527" s="124"/>
    </row>
    <row r="528" spans="1:6" customFormat="1" x14ac:dyDescent="0.2">
      <c r="A528" s="185"/>
      <c r="B528" s="67"/>
      <c r="C528" s="129"/>
      <c r="D528" s="129"/>
      <c r="E528" s="139"/>
      <c r="F528" s="124"/>
    </row>
    <row r="529" spans="1:6" customFormat="1" x14ac:dyDescent="0.2">
      <c r="A529" s="185"/>
      <c r="B529" s="69"/>
      <c r="C529" s="129"/>
      <c r="D529" s="129"/>
      <c r="E529" s="139"/>
      <c r="F529" s="124"/>
    </row>
    <row r="530" spans="1:6" customFormat="1" x14ac:dyDescent="0.2">
      <c r="A530" s="185"/>
      <c r="B530" s="69"/>
      <c r="C530" s="129"/>
      <c r="D530" s="129"/>
      <c r="E530" s="139"/>
      <c r="F530" s="124"/>
    </row>
    <row r="531" spans="1:6" customFormat="1" x14ac:dyDescent="0.2">
      <c r="A531" s="185"/>
      <c r="B531" s="102"/>
      <c r="C531" s="129"/>
      <c r="D531" s="129"/>
      <c r="E531" s="139"/>
      <c r="F531" s="124"/>
    </row>
    <row r="532" spans="1:6" customFormat="1" x14ac:dyDescent="0.2">
      <c r="A532" s="185"/>
      <c r="B532" s="69"/>
      <c r="C532" s="129"/>
      <c r="D532" s="129"/>
      <c r="E532" s="139"/>
      <c r="F532" s="124"/>
    </row>
    <row r="533" spans="1:6" customFormat="1" x14ac:dyDescent="0.2">
      <c r="A533" s="185"/>
      <c r="B533" s="67"/>
      <c r="C533" s="129"/>
      <c r="D533" s="129"/>
      <c r="E533" s="139"/>
      <c r="F533" s="124"/>
    </row>
    <row r="534" spans="1:6" customFormat="1" x14ac:dyDescent="0.2">
      <c r="A534" s="185"/>
      <c r="B534" s="69"/>
      <c r="C534" s="129"/>
      <c r="D534" s="129"/>
      <c r="E534" s="139"/>
      <c r="F534" s="124"/>
    </row>
    <row r="535" spans="1:6" customFormat="1" x14ac:dyDescent="0.2">
      <c r="A535" s="185"/>
      <c r="B535" s="69"/>
      <c r="C535" s="129"/>
      <c r="D535" s="129"/>
      <c r="E535" s="139"/>
      <c r="F535" s="124"/>
    </row>
    <row r="536" spans="1:6" customFormat="1" x14ac:dyDescent="0.2">
      <c r="A536" s="185"/>
      <c r="B536" s="102"/>
      <c r="C536" s="129"/>
      <c r="D536" s="129"/>
      <c r="E536" s="139"/>
      <c r="F536" s="124"/>
    </row>
    <row r="537" spans="1:6" customFormat="1" x14ac:dyDescent="0.2">
      <c r="A537" s="185"/>
      <c r="B537" s="69"/>
      <c r="C537" s="129"/>
      <c r="D537" s="129"/>
      <c r="E537" s="139"/>
      <c r="F537" s="124"/>
    </row>
    <row r="538" spans="1:6" customFormat="1" x14ac:dyDescent="0.2">
      <c r="A538" s="185"/>
      <c r="B538" s="69"/>
      <c r="C538" s="129"/>
      <c r="D538" s="129"/>
      <c r="E538" s="139"/>
      <c r="F538" s="124"/>
    </row>
    <row r="539" spans="1:6" customFormat="1" x14ac:dyDescent="0.2">
      <c r="A539" s="185"/>
      <c r="B539" s="69"/>
      <c r="C539" s="129"/>
      <c r="D539" s="129"/>
      <c r="E539" s="139"/>
      <c r="F539" s="124"/>
    </row>
    <row r="540" spans="1:6" customFormat="1" ht="14.25" customHeight="1" x14ac:dyDescent="0.2">
      <c r="A540" s="185"/>
      <c r="B540" s="69"/>
      <c r="C540" s="134"/>
      <c r="D540" s="134"/>
      <c r="E540" s="139"/>
      <c r="F540" s="124"/>
    </row>
    <row r="541" spans="1:6" customFormat="1" x14ac:dyDescent="0.2">
      <c r="A541" s="185"/>
      <c r="B541" s="63"/>
      <c r="C541" s="129"/>
      <c r="D541" s="129"/>
      <c r="E541" s="139"/>
      <c r="F541" s="124"/>
    </row>
    <row r="542" spans="1:6" customFormat="1" x14ac:dyDescent="0.2">
      <c r="A542" s="185"/>
      <c r="B542" s="58"/>
      <c r="C542" s="129"/>
      <c r="D542" s="129"/>
      <c r="E542" s="139"/>
      <c r="F542" s="124"/>
    </row>
    <row r="543" spans="1:6" customFormat="1" x14ac:dyDescent="0.2">
      <c r="A543" s="185"/>
      <c r="B543" s="58"/>
      <c r="C543" s="129"/>
      <c r="D543" s="129"/>
      <c r="E543" s="139"/>
      <c r="F543" s="124"/>
    </row>
    <row r="544" spans="1:6" customFormat="1" x14ac:dyDescent="0.2">
      <c r="A544" s="185"/>
      <c r="B544" s="67"/>
      <c r="C544" s="129"/>
      <c r="D544" s="129"/>
      <c r="E544" s="139"/>
      <c r="F544" s="124"/>
    </row>
    <row r="545" spans="1:6" customFormat="1" x14ac:dyDescent="0.2">
      <c r="A545" s="185"/>
      <c r="B545" s="69"/>
      <c r="C545" s="129"/>
      <c r="D545" s="129"/>
      <c r="E545" s="139"/>
      <c r="F545" s="124"/>
    </row>
    <row r="546" spans="1:6" customFormat="1" x14ac:dyDescent="0.2">
      <c r="A546" s="185"/>
      <c r="B546" s="69"/>
      <c r="C546" s="129"/>
      <c r="D546" s="129"/>
      <c r="E546" s="139"/>
      <c r="F546" s="124"/>
    </row>
    <row r="547" spans="1:6" customFormat="1" x14ac:dyDescent="0.2">
      <c r="A547" s="185"/>
      <c r="B547" s="67"/>
      <c r="C547" s="129"/>
      <c r="D547" s="129"/>
      <c r="E547" s="139"/>
      <c r="F547" s="124"/>
    </row>
    <row r="548" spans="1:6" customFormat="1" x14ac:dyDescent="0.2">
      <c r="A548" s="185"/>
      <c r="B548" s="69"/>
      <c r="C548" s="129"/>
      <c r="D548" s="129"/>
      <c r="E548" s="139"/>
      <c r="F548" s="124"/>
    </row>
    <row r="549" spans="1:6" customFormat="1" x14ac:dyDescent="0.2">
      <c r="A549" s="185"/>
      <c r="B549" s="69"/>
      <c r="C549" s="134"/>
      <c r="D549" s="134"/>
      <c r="E549" s="139"/>
      <c r="F549" s="124"/>
    </row>
    <row r="550" spans="1:6" customFormat="1" x14ac:dyDescent="0.2">
      <c r="A550" s="185"/>
      <c r="B550" s="102"/>
      <c r="C550" s="129"/>
      <c r="D550" s="129"/>
      <c r="E550" s="139"/>
      <c r="F550" s="124"/>
    </row>
    <row r="551" spans="1:6" customFormat="1" x14ac:dyDescent="0.2">
      <c r="A551" s="185"/>
      <c r="B551" s="69"/>
      <c r="C551" s="134"/>
      <c r="D551" s="134"/>
      <c r="E551" s="139"/>
      <c r="F551" s="124"/>
    </row>
    <row r="552" spans="1:6" customFormat="1" x14ac:dyDescent="0.2">
      <c r="A552" s="185"/>
      <c r="B552" s="53"/>
      <c r="C552" s="134"/>
      <c r="D552" s="134"/>
      <c r="E552" s="139"/>
      <c r="F552" s="124"/>
    </row>
    <row r="553" spans="1:6" customFormat="1" x14ac:dyDescent="0.2">
      <c r="A553" s="185"/>
      <c r="B553" s="53"/>
      <c r="C553" s="134"/>
      <c r="D553" s="134"/>
      <c r="E553" s="139"/>
      <c r="F553" s="124"/>
    </row>
    <row r="554" spans="1:6" customFormat="1" x14ac:dyDescent="0.2">
      <c r="A554" s="185"/>
      <c r="B554" s="98"/>
      <c r="C554" s="129"/>
      <c r="D554" s="129"/>
      <c r="E554" s="139"/>
      <c r="F554" s="124"/>
    </row>
    <row r="555" spans="1:6" customFormat="1" x14ac:dyDescent="0.2">
      <c r="A555" s="185"/>
      <c r="B555" s="58"/>
      <c r="C555" s="129"/>
      <c r="D555" s="129"/>
      <c r="E555" s="139"/>
      <c r="F555" s="124"/>
    </row>
    <row r="556" spans="1:6" customFormat="1" x14ac:dyDescent="0.2">
      <c r="A556" s="185"/>
      <c r="B556" s="58"/>
      <c r="C556" s="129"/>
      <c r="D556" s="129"/>
      <c r="E556" s="139"/>
      <c r="F556" s="124"/>
    </row>
    <row r="557" spans="1:6" customFormat="1" x14ac:dyDescent="0.2">
      <c r="A557" s="185"/>
      <c r="B557" s="69"/>
      <c r="C557" s="129"/>
      <c r="D557" s="129"/>
      <c r="E557" s="139"/>
      <c r="F557" s="124"/>
    </row>
    <row r="558" spans="1:6" customFormat="1" x14ac:dyDescent="0.2">
      <c r="A558" s="185"/>
      <c r="B558" s="103"/>
      <c r="C558" s="129"/>
      <c r="D558" s="129"/>
      <c r="E558" s="139"/>
      <c r="F558" s="124"/>
    </row>
    <row r="559" spans="1:6" customFormat="1" x14ac:dyDescent="0.2">
      <c r="A559" s="185"/>
      <c r="B559" s="102"/>
      <c r="C559" s="129"/>
      <c r="D559" s="129"/>
      <c r="E559" s="139"/>
      <c r="F559" s="124"/>
    </row>
    <row r="560" spans="1:6" customFormat="1" x14ac:dyDescent="0.2">
      <c r="A560" s="186"/>
      <c r="B560" s="69"/>
      <c r="C560" s="129"/>
      <c r="D560" s="129"/>
      <c r="E560" s="139"/>
      <c r="F560" s="124"/>
    </row>
    <row r="561" spans="1:5" ht="16.5" x14ac:dyDescent="0.2">
      <c r="A561" s="37"/>
      <c r="B561" s="39" t="s">
        <v>13</v>
      </c>
      <c r="C561" s="146">
        <f>SUM(C10+C396)</f>
        <v>889346520.49000001</v>
      </c>
      <c r="D561" s="146">
        <f>SUM(D10+D396)</f>
        <v>542881652.19000006</v>
      </c>
      <c r="E561" s="147">
        <f t="shared" ref="E561" si="19">D561/C561*100</f>
        <v>61.042758888952584</v>
      </c>
    </row>
    <row r="562" spans="1:5" x14ac:dyDescent="0.2">
      <c r="A562" s="4"/>
    </row>
  </sheetData>
  <mergeCells count="32">
    <mergeCell ref="A240:A247"/>
    <mergeCell ref="A291:A293"/>
    <mergeCell ref="A338:A343"/>
    <mergeCell ref="A295:A297"/>
    <mergeCell ref="A183:A188"/>
    <mergeCell ref="A264:A274"/>
    <mergeCell ref="A254:A262"/>
    <mergeCell ref="A397:A560"/>
    <mergeCell ref="A300:A302"/>
    <mergeCell ref="A305:A316"/>
    <mergeCell ref="A319:A321"/>
    <mergeCell ref="A374:A376"/>
    <mergeCell ref="A324:A335"/>
    <mergeCell ref="A346:A348"/>
    <mergeCell ref="A364:A366"/>
    <mergeCell ref="A369:A371"/>
    <mergeCell ref="A354:A356"/>
    <mergeCell ref="A359:A361"/>
    <mergeCell ref="D1:E1"/>
    <mergeCell ref="A70:A79"/>
    <mergeCell ref="A179:A181"/>
    <mergeCell ref="A232:A234"/>
    <mergeCell ref="A6:E6"/>
    <mergeCell ref="A162:A170"/>
    <mergeCell ref="A57:A68"/>
    <mergeCell ref="A87:A106"/>
    <mergeCell ref="A32:A55"/>
    <mergeCell ref="A81:A85"/>
    <mergeCell ref="A13:A30"/>
    <mergeCell ref="A110:A124"/>
    <mergeCell ref="A197:A209"/>
    <mergeCell ref="A143:A157"/>
  </mergeCells>
  <phoneticPr fontId="0" type="noConversion"/>
  <pageMargins left="0.59055118110236227" right="0.19685039370078741" top="0.59055118110236227" bottom="0.39370078740157483" header="0.51181102362204722" footer="0.51181102362204722"/>
  <pageSetup paperSize="9" scale="59" fitToHeight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Финансовое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Личутина О. В.</dc:creator>
  <cp:lastModifiedBy>Мария Двоеглазова</cp:lastModifiedBy>
  <cp:lastPrinted>2020-04-30T09:03:00Z</cp:lastPrinted>
  <dcterms:created xsi:type="dcterms:W3CDTF">2010-03-22T07:46:53Z</dcterms:created>
  <dcterms:modified xsi:type="dcterms:W3CDTF">2020-07-07T09:13:53Z</dcterms:modified>
</cp:coreProperties>
</file>