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>
    <definedName name="_xlnm.Print_Titles" localSheetId="0">'2014'!$A:$A</definedName>
    <definedName name="_xlnm.Print_Area" localSheetId="0">'2014'!$A$1:$BR$28</definedName>
  </definedNames>
  <calcPr fullCalcOnLoad="1"/>
</workbook>
</file>

<file path=xl/sharedStrings.xml><?xml version="1.0" encoding="utf-8"?>
<sst xmlns="http://schemas.openxmlformats.org/spreadsheetml/2006/main" count="117" uniqueCount="51">
  <si>
    <t>Муниципальное образование</t>
  </si>
  <si>
    <t>Мезенское</t>
  </si>
  <si>
    <t>Каменское</t>
  </si>
  <si>
    <t>Дорогорское</t>
  </si>
  <si>
    <t>Жердское</t>
  </si>
  <si>
    <t>Козьмогородское</t>
  </si>
  <si>
    <t>Целегорское</t>
  </si>
  <si>
    <t>Быченское</t>
  </si>
  <si>
    <t>Мосеевское</t>
  </si>
  <si>
    <t>Сафоновское</t>
  </si>
  <si>
    <t>Совпольское</t>
  </si>
  <si>
    <t>Соянское</t>
  </si>
  <si>
    <t>Долгощельское</t>
  </si>
  <si>
    <t>Койденское</t>
  </si>
  <si>
    <t>Ручьевское</t>
  </si>
  <si>
    <t>ВСЕГО</t>
  </si>
  <si>
    <t>(в рублях)</t>
  </si>
  <si>
    <t>Итого субсидии</t>
  </si>
  <si>
    <t>Итого дотации</t>
  </si>
  <si>
    <t>Итого субвенции</t>
  </si>
  <si>
    <t xml:space="preserve">Субвенции на осуществление государственных полномочий по первичному воинскому на территориях, где отсутствуют военные комиссариаты </t>
  </si>
  <si>
    <t>Дотации на выравнивание бюджетной обеспеченности поселений за счет средств областного бюджета</t>
  </si>
  <si>
    <t>Субвенции на осуществление государственных полномочий в сфере административных правонарушений</t>
  </si>
  <si>
    <t>А</t>
  </si>
  <si>
    <t>МО "Мезенский муниципальный район"</t>
  </si>
  <si>
    <t>Дотации на выравнивание бюджетной обеспеченности поселений за счет средств районного бюджета</t>
  </si>
  <si>
    <t>Итого распределено по МО</t>
  </si>
  <si>
    <t>Субсидия на закупку и доставку каменного угля для нужд поселений</t>
  </si>
  <si>
    <t>Субсидия на поддержку коммунального хозяйства поселений</t>
  </si>
  <si>
    <t>Субсидия на обеспечение мероприятий по переселению граждан из аварийного жилищного фонда с учетом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</si>
  <si>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Иные межбюджетные трансферты в соответствии с заключенными соглашениями</t>
  </si>
  <si>
    <t>Субсидия из резервного фонда муниципального образования «Мезенский муниципальный район»</t>
  </si>
  <si>
    <t xml:space="preserve">Иные межбюджетные трансферты </t>
  </si>
  <si>
    <t>Субсидия на реализацию муниципальной программы «Программа развития туризма в Мезенском районе на 2013 – 2015 годы»</t>
  </si>
  <si>
    <t xml:space="preserve">Утверждено </t>
  </si>
  <si>
    <t>Утверждено</t>
  </si>
  <si>
    <t xml:space="preserve">Исполнено </t>
  </si>
  <si>
    <t>% исполнения</t>
  </si>
  <si>
    <t>Субсидия на развитие системы ТОС за счет безвозмездных поступлений</t>
  </si>
  <si>
    <t>Итого не распределено по МО</t>
  </si>
  <si>
    <t>Перечисление межбюджетных трансфертов бюджетам поселений в 2014 год</t>
  </si>
  <si>
    <t>Приложение № 6</t>
  </si>
  <si>
    <t>Субсидия за счет резервного фонда исполнительных органов государственной власти субъектов РФ</t>
  </si>
  <si>
    <t xml:space="preserve">от__ апреля 2015 года № </t>
  </si>
  <si>
    <t xml:space="preserve">Субсидия на развитие территориального общественного самоуправления Архангельской области </t>
  </si>
  <si>
    <t>Субсидии на софинансирование вопросов местного значения поселений</t>
  </si>
  <si>
    <t xml:space="preserve">Субсидия на поддержку территориального общественного самоуправления в сельской местности </t>
  </si>
  <si>
    <t>Субсидия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</si>
  <si>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Субвенции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</si>
  <si>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Субсидия на реализацию муниципальной программы «Развитие города Мезень как административного центра Мезенского района 2014 – 2016 годы»</t>
  </si>
  <si>
    <t>к проекту решения Собрания депутатов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</si>
</sst>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[Red]\-#,##0\ "/>
    <numFmt numFmtId="181" formatCode="#,##0.00_ ;[Red]\-#,##0.00\ "/>
    <numFmt numFmtId="182" formatCode="#,##0.0_ ;[Red]\-#,##0.0\ "/>
    <numFmt numFmtId="183" formatCode="#,##0.0"/>
    <numFmt numFmtId="184" formatCode="#,##0.000"/>
  </numFmts>
  <fonts count="40">
    <font>
      <sz val="10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2"/>
      <name val="Arial Cyr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180" fontId="3" fillId="0" borderId="11" xfId="0" applyNumberFormat="1" applyFont="1" applyFill="1" applyBorder="1" applyAlignment="1">
      <alignment/>
    </xf>
    <xf numFmtId="180" fontId="2" fillId="0" borderId="11" xfId="0" applyNumberFormat="1" applyFont="1" applyFill="1" applyBorder="1" applyAlignment="1">
      <alignment/>
    </xf>
    <xf numFmtId="180" fontId="3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right"/>
    </xf>
    <xf numFmtId="180" fontId="3" fillId="0" borderId="11" xfId="0" applyNumberFormat="1" applyFont="1" applyFill="1" applyBorder="1" applyAlignment="1">
      <alignment horizontal="right"/>
    </xf>
    <xf numFmtId="181" fontId="2" fillId="0" borderId="11" xfId="0" applyNumberFormat="1" applyFont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180" fontId="2" fillId="0" borderId="11" xfId="0" applyNumberFormat="1" applyFont="1" applyBorder="1" applyAlignment="1">
      <alignment horizontal="center"/>
    </xf>
    <xf numFmtId="181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180" fontId="2" fillId="0" borderId="12" xfId="0" applyNumberFormat="1" applyFont="1" applyBorder="1" applyAlignment="1">
      <alignment/>
    </xf>
    <xf numFmtId="180" fontId="3" fillId="0" borderId="13" xfId="0" applyNumberFormat="1" applyFont="1" applyBorder="1" applyAlignment="1">
      <alignment/>
    </xf>
    <xf numFmtId="180" fontId="2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/>
    </xf>
    <xf numFmtId="180" fontId="2" fillId="0" borderId="15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80" fontId="2" fillId="0" borderId="14" xfId="0" applyNumberFormat="1" applyFont="1" applyBorder="1" applyAlignment="1">
      <alignment/>
    </xf>
    <xf numFmtId="180" fontId="2" fillId="0" borderId="15" xfId="0" applyNumberFormat="1" applyFont="1" applyBorder="1" applyAlignment="1">
      <alignment/>
    </xf>
    <xf numFmtId="4" fontId="3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181" fontId="2" fillId="0" borderId="14" xfId="0" applyNumberFormat="1" applyFont="1" applyBorder="1" applyAlignment="1">
      <alignment/>
    </xf>
    <xf numFmtId="181" fontId="2" fillId="0" borderId="13" xfId="0" applyNumberFormat="1" applyFont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17" xfId="0" applyFont="1" applyFill="1" applyBorder="1" applyAlignment="1" quotePrefix="1">
      <alignment horizontal="center" vertical="center" wrapText="1"/>
    </xf>
    <xf numFmtId="0" fontId="3" fillId="0" borderId="21" xfId="0" applyFont="1" applyFill="1" applyBorder="1" applyAlignment="1" quotePrefix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8"/>
  <sheetViews>
    <sheetView tabSelected="1" zoomScale="75" zoomScaleNormal="75" zoomScalePageLayoutView="0" workbookViewId="0" topLeftCell="A1">
      <selection activeCell="H8" sqref="H8"/>
    </sheetView>
  </sheetViews>
  <sheetFormatPr defaultColWidth="9.140625" defaultRowHeight="12.75"/>
  <cols>
    <col min="1" max="1" width="39.421875" style="0" customWidth="1"/>
    <col min="2" max="3" width="16.7109375" style="0" customWidth="1"/>
    <col min="4" max="4" width="15.421875" style="0" customWidth="1"/>
    <col min="5" max="6" width="16.7109375" style="0" customWidth="1"/>
    <col min="7" max="7" width="15.57421875" style="0" customWidth="1"/>
    <col min="8" max="9" width="16.7109375" style="0" customWidth="1"/>
    <col min="10" max="10" width="15.421875" style="0" customWidth="1"/>
    <col min="11" max="12" width="16.7109375" style="0" customWidth="1"/>
    <col min="13" max="13" width="15.57421875" style="0" customWidth="1"/>
    <col min="14" max="15" width="16.7109375" style="0" customWidth="1"/>
    <col min="16" max="16" width="15.421875" style="0" customWidth="1"/>
    <col min="17" max="18" width="16.7109375" style="0" customWidth="1"/>
    <col min="19" max="19" width="15.421875" style="0" customWidth="1"/>
    <col min="20" max="21" width="16.7109375" style="0" customWidth="1"/>
    <col min="22" max="22" width="15.57421875" style="0" customWidth="1"/>
    <col min="23" max="24" width="16.7109375" style="0" customWidth="1"/>
    <col min="25" max="25" width="15.421875" style="0" customWidth="1"/>
    <col min="26" max="27" width="16.7109375" style="0" customWidth="1"/>
    <col min="28" max="28" width="15.57421875" style="0" customWidth="1"/>
    <col min="29" max="30" width="16.7109375" style="0" customWidth="1"/>
    <col min="31" max="31" width="15.57421875" style="0" customWidth="1"/>
    <col min="32" max="33" width="18.57421875" style="0" customWidth="1"/>
    <col min="34" max="34" width="15.421875" style="0" customWidth="1"/>
    <col min="35" max="36" width="16.7109375" style="0" customWidth="1"/>
    <col min="37" max="37" width="15.421875" style="0" customWidth="1"/>
    <col min="38" max="39" width="16.7109375" style="0" customWidth="1"/>
    <col min="40" max="40" width="15.421875" style="0" customWidth="1"/>
    <col min="41" max="42" width="16.7109375" style="0" customWidth="1"/>
    <col min="43" max="43" width="15.421875" style="0" customWidth="1"/>
    <col min="44" max="45" width="16.7109375" style="0" customWidth="1"/>
    <col min="46" max="46" width="15.421875" style="0" customWidth="1"/>
    <col min="47" max="48" width="19.140625" style="0" customWidth="1"/>
    <col min="49" max="49" width="15.57421875" style="0" customWidth="1"/>
    <col min="50" max="51" width="16.7109375" style="0" customWidth="1"/>
    <col min="52" max="52" width="15.57421875" style="0" customWidth="1"/>
    <col min="53" max="54" width="16.7109375" style="0" customWidth="1"/>
    <col min="55" max="55" width="15.421875" style="0" customWidth="1"/>
    <col min="56" max="57" width="16.7109375" style="0" customWidth="1"/>
    <col min="58" max="58" width="15.421875" style="0" customWidth="1"/>
    <col min="59" max="60" width="16.7109375" style="0" customWidth="1"/>
    <col min="61" max="61" width="15.57421875" style="0" customWidth="1"/>
    <col min="62" max="63" width="16.7109375" style="0" customWidth="1"/>
    <col min="64" max="64" width="15.421875" style="0" customWidth="1"/>
    <col min="65" max="66" width="16.7109375" style="0" customWidth="1"/>
    <col min="67" max="67" width="15.421875" style="0" customWidth="1"/>
    <col min="68" max="69" width="21.140625" style="0" customWidth="1"/>
    <col min="70" max="70" width="15.421875" style="0" customWidth="1"/>
  </cols>
  <sheetData>
    <row r="1" spans="13:34" ht="12.75">
      <c r="M1" s="3" t="s">
        <v>41</v>
      </c>
      <c r="N1" s="3"/>
      <c r="AC1" s="3"/>
      <c r="AD1" s="3"/>
      <c r="AE1" s="3"/>
      <c r="AF1" s="3"/>
      <c r="AG1" s="3"/>
      <c r="AH1" s="3"/>
    </row>
    <row r="2" spans="13:34" ht="12.75">
      <c r="M2" s="2" t="s">
        <v>50</v>
      </c>
      <c r="N2" s="2"/>
      <c r="AC2" s="2"/>
      <c r="AD2" s="2"/>
      <c r="AE2" s="2"/>
      <c r="AF2" s="2"/>
      <c r="AG2" s="2"/>
      <c r="AH2" s="2"/>
    </row>
    <row r="3" spans="13:34" ht="12.75">
      <c r="M3" s="2" t="s">
        <v>24</v>
      </c>
      <c r="N3" s="2"/>
      <c r="AC3" s="2"/>
      <c r="AD3" s="2"/>
      <c r="AE3" s="2"/>
      <c r="AF3" s="2"/>
      <c r="AG3" s="2"/>
      <c r="AH3" s="2"/>
    </row>
    <row r="4" spans="13:34" ht="12.75">
      <c r="M4" s="4" t="s">
        <v>43</v>
      </c>
      <c r="N4" s="4"/>
      <c r="AC4" s="4"/>
      <c r="AD4" s="4"/>
      <c r="AE4" s="4"/>
      <c r="AF4" s="4"/>
      <c r="AG4" s="4"/>
      <c r="AH4" s="4"/>
    </row>
    <row r="6" spans="1:70" ht="18">
      <c r="A6" s="74" t="s">
        <v>40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</row>
    <row r="7" spans="1:70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3:55" ht="12.75">
      <c r="M8" s="2" t="s">
        <v>16</v>
      </c>
      <c r="N8" s="2"/>
      <c r="AC8" s="2"/>
      <c r="AD8" s="2"/>
      <c r="AE8" s="2"/>
      <c r="AG8" s="2"/>
      <c r="AH8" s="2"/>
      <c r="BA8" s="2"/>
      <c r="BB8" s="2"/>
      <c r="BC8" s="2"/>
    </row>
    <row r="9" spans="1:70" ht="152.25" customHeight="1">
      <c r="A9" s="78" t="s">
        <v>0</v>
      </c>
      <c r="B9" s="81" t="s">
        <v>25</v>
      </c>
      <c r="C9" s="82"/>
      <c r="D9" s="83"/>
      <c r="E9" s="63" t="s">
        <v>21</v>
      </c>
      <c r="F9" s="70"/>
      <c r="G9" s="70"/>
      <c r="H9" s="60" t="s">
        <v>18</v>
      </c>
      <c r="I9" s="61"/>
      <c r="J9" s="62"/>
      <c r="K9" s="64" t="s">
        <v>45</v>
      </c>
      <c r="L9" s="64"/>
      <c r="M9" s="75"/>
      <c r="N9" s="63" t="s">
        <v>46</v>
      </c>
      <c r="O9" s="64"/>
      <c r="P9" s="75"/>
      <c r="Q9" s="63" t="s">
        <v>44</v>
      </c>
      <c r="R9" s="64"/>
      <c r="S9" s="75"/>
      <c r="T9" s="63" t="s">
        <v>27</v>
      </c>
      <c r="U9" s="64"/>
      <c r="V9" s="75"/>
      <c r="W9" s="63" t="s">
        <v>47</v>
      </c>
      <c r="X9" s="64"/>
      <c r="Y9" s="75"/>
      <c r="Z9" s="63" t="s">
        <v>28</v>
      </c>
      <c r="AA9" s="64"/>
      <c r="AB9" s="75"/>
      <c r="AC9" s="67" t="s">
        <v>49</v>
      </c>
      <c r="AD9" s="68"/>
      <c r="AE9" s="69"/>
      <c r="AF9" s="67" t="s">
        <v>29</v>
      </c>
      <c r="AG9" s="70"/>
      <c r="AH9" s="71"/>
      <c r="AI9" s="67" t="s">
        <v>31</v>
      </c>
      <c r="AJ9" s="68"/>
      <c r="AK9" s="69"/>
      <c r="AL9" s="67" t="s">
        <v>33</v>
      </c>
      <c r="AM9" s="68"/>
      <c r="AN9" s="69"/>
      <c r="AO9" s="65" t="s">
        <v>38</v>
      </c>
      <c r="AP9" s="66"/>
      <c r="AQ9" s="80"/>
      <c r="AR9" s="65" t="s">
        <v>42</v>
      </c>
      <c r="AS9" s="66"/>
      <c r="AT9" s="66"/>
      <c r="AU9" s="60" t="s">
        <v>17</v>
      </c>
      <c r="AV9" s="61"/>
      <c r="AW9" s="62"/>
      <c r="AX9" s="72" t="s">
        <v>20</v>
      </c>
      <c r="AY9" s="72"/>
      <c r="AZ9" s="73"/>
      <c r="BA9" s="63" t="s">
        <v>22</v>
      </c>
      <c r="BB9" s="70"/>
      <c r="BC9" s="71"/>
      <c r="BD9" s="63" t="s">
        <v>48</v>
      </c>
      <c r="BE9" s="64"/>
      <c r="BF9" s="64"/>
      <c r="BG9" s="60" t="s">
        <v>19</v>
      </c>
      <c r="BH9" s="61"/>
      <c r="BI9" s="62"/>
      <c r="BJ9" s="61" t="s">
        <v>30</v>
      </c>
      <c r="BK9" s="61"/>
      <c r="BL9" s="61"/>
      <c r="BM9" s="60" t="s">
        <v>32</v>
      </c>
      <c r="BN9" s="61"/>
      <c r="BO9" s="62"/>
      <c r="BP9" s="76" t="s">
        <v>15</v>
      </c>
      <c r="BQ9" s="77"/>
      <c r="BR9" s="77"/>
    </row>
    <row r="10" spans="1:70" ht="47.25" customHeight="1">
      <c r="A10" s="79"/>
      <c r="B10" s="23" t="s">
        <v>35</v>
      </c>
      <c r="C10" s="23" t="s">
        <v>36</v>
      </c>
      <c r="D10" s="23" t="s">
        <v>37</v>
      </c>
      <c r="E10" s="23" t="s">
        <v>35</v>
      </c>
      <c r="F10" s="23" t="s">
        <v>36</v>
      </c>
      <c r="G10" s="31" t="s">
        <v>37</v>
      </c>
      <c r="H10" s="41" t="s">
        <v>35</v>
      </c>
      <c r="I10" s="23" t="s">
        <v>36</v>
      </c>
      <c r="J10" s="42" t="s">
        <v>37</v>
      </c>
      <c r="K10" s="32" t="s">
        <v>35</v>
      </c>
      <c r="L10" s="23" t="s">
        <v>36</v>
      </c>
      <c r="M10" s="23" t="s">
        <v>37</v>
      </c>
      <c r="N10" s="23" t="s">
        <v>35</v>
      </c>
      <c r="O10" s="23" t="s">
        <v>36</v>
      </c>
      <c r="P10" s="23" t="s">
        <v>37</v>
      </c>
      <c r="Q10" s="23" t="s">
        <v>35</v>
      </c>
      <c r="R10" s="23" t="s">
        <v>36</v>
      </c>
      <c r="S10" s="23" t="s">
        <v>37</v>
      </c>
      <c r="T10" s="23" t="s">
        <v>35</v>
      </c>
      <c r="U10" s="23" t="s">
        <v>36</v>
      </c>
      <c r="V10" s="23" t="s">
        <v>37</v>
      </c>
      <c r="W10" s="23" t="s">
        <v>35</v>
      </c>
      <c r="X10" s="23" t="s">
        <v>36</v>
      </c>
      <c r="Y10" s="23" t="s">
        <v>37</v>
      </c>
      <c r="Z10" s="23" t="s">
        <v>35</v>
      </c>
      <c r="AA10" s="23" t="s">
        <v>36</v>
      </c>
      <c r="AB10" s="23" t="s">
        <v>37</v>
      </c>
      <c r="AC10" s="23" t="s">
        <v>35</v>
      </c>
      <c r="AD10" s="23" t="s">
        <v>36</v>
      </c>
      <c r="AE10" s="23" t="s">
        <v>37</v>
      </c>
      <c r="AF10" s="23" t="s">
        <v>35</v>
      </c>
      <c r="AG10" s="23" t="s">
        <v>36</v>
      </c>
      <c r="AH10" s="23" t="s">
        <v>37</v>
      </c>
      <c r="AI10" s="34" t="s">
        <v>34</v>
      </c>
      <c r="AJ10" s="23" t="s">
        <v>36</v>
      </c>
      <c r="AK10" s="23" t="s">
        <v>37</v>
      </c>
      <c r="AL10" s="34" t="s">
        <v>34</v>
      </c>
      <c r="AM10" s="23" t="s">
        <v>36</v>
      </c>
      <c r="AN10" s="23" t="s">
        <v>37</v>
      </c>
      <c r="AO10" s="34" t="s">
        <v>34</v>
      </c>
      <c r="AP10" s="23" t="s">
        <v>36</v>
      </c>
      <c r="AQ10" s="23" t="s">
        <v>37</v>
      </c>
      <c r="AR10" s="34" t="s">
        <v>34</v>
      </c>
      <c r="AS10" s="23" t="s">
        <v>36</v>
      </c>
      <c r="AT10" s="31" t="s">
        <v>37</v>
      </c>
      <c r="AU10" s="57" t="s">
        <v>34</v>
      </c>
      <c r="AV10" s="23" t="s">
        <v>36</v>
      </c>
      <c r="AW10" s="42" t="s">
        <v>37</v>
      </c>
      <c r="AX10" s="55" t="s">
        <v>34</v>
      </c>
      <c r="AY10" s="23" t="s">
        <v>36</v>
      </c>
      <c r="AZ10" s="23" t="s">
        <v>37</v>
      </c>
      <c r="BA10" s="34" t="s">
        <v>34</v>
      </c>
      <c r="BB10" s="23" t="s">
        <v>36</v>
      </c>
      <c r="BC10" s="23" t="s">
        <v>37</v>
      </c>
      <c r="BD10" s="34" t="s">
        <v>34</v>
      </c>
      <c r="BE10" s="23" t="s">
        <v>36</v>
      </c>
      <c r="BF10" s="31" t="s">
        <v>37</v>
      </c>
      <c r="BG10" s="57" t="s">
        <v>34</v>
      </c>
      <c r="BH10" s="23" t="s">
        <v>36</v>
      </c>
      <c r="BI10" s="42" t="s">
        <v>37</v>
      </c>
      <c r="BJ10" s="55" t="s">
        <v>34</v>
      </c>
      <c r="BK10" s="23" t="s">
        <v>36</v>
      </c>
      <c r="BL10" s="31" t="s">
        <v>37</v>
      </c>
      <c r="BM10" s="57" t="s">
        <v>34</v>
      </c>
      <c r="BN10" s="23" t="s">
        <v>36</v>
      </c>
      <c r="BO10" s="42" t="s">
        <v>37</v>
      </c>
      <c r="BP10" s="55" t="s">
        <v>34</v>
      </c>
      <c r="BQ10" s="23" t="s">
        <v>36</v>
      </c>
      <c r="BR10" s="23" t="s">
        <v>37</v>
      </c>
    </row>
    <row r="11" spans="1:70" ht="15">
      <c r="A11" s="5" t="s">
        <v>23</v>
      </c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29">
        <v>6</v>
      </c>
      <c r="H11" s="43">
        <v>7</v>
      </c>
      <c r="I11" s="6">
        <v>8</v>
      </c>
      <c r="J11" s="44">
        <v>9</v>
      </c>
      <c r="K11" s="30">
        <v>10</v>
      </c>
      <c r="L11" s="6">
        <v>11</v>
      </c>
      <c r="M11" s="6">
        <v>12</v>
      </c>
      <c r="N11" s="6">
        <v>13</v>
      </c>
      <c r="O11" s="6">
        <v>14</v>
      </c>
      <c r="P11" s="6">
        <v>15</v>
      </c>
      <c r="Q11" s="6">
        <v>16</v>
      </c>
      <c r="R11" s="6">
        <v>17</v>
      </c>
      <c r="S11" s="6">
        <v>18</v>
      </c>
      <c r="T11" s="6">
        <v>19</v>
      </c>
      <c r="U11" s="6">
        <v>20</v>
      </c>
      <c r="V11" s="6">
        <v>21</v>
      </c>
      <c r="W11" s="6">
        <v>22</v>
      </c>
      <c r="X11" s="6">
        <v>23</v>
      </c>
      <c r="Y11" s="6">
        <v>24</v>
      </c>
      <c r="Z11" s="6">
        <v>25</v>
      </c>
      <c r="AA11" s="6">
        <v>26</v>
      </c>
      <c r="AB11" s="6">
        <v>27</v>
      </c>
      <c r="AC11" s="6">
        <v>28</v>
      </c>
      <c r="AD11" s="6">
        <v>29</v>
      </c>
      <c r="AE11" s="6">
        <v>30</v>
      </c>
      <c r="AF11" s="6">
        <v>31</v>
      </c>
      <c r="AG11" s="6">
        <v>32</v>
      </c>
      <c r="AH11" s="6">
        <v>33</v>
      </c>
      <c r="AI11" s="6">
        <v>34</v>
      </c>
      <c r="AJ11" s="6">
        <v>35</v>
      </c>
      <c r="AK11" s="6">
        <v>36</v>
      </c>
      <c r="AL11" s="6">
        <v>37</v>
      </c>
      <c r="AM11" s="6">
        <v>38</v>
      </c>
      <c r="AN11" s="6">
        <v>39</v>
      </c>
      <c r="AO11" s="6">
        <v>40</v>
      </c>
      <c r="AP11" s="6">
        <v>41</v>
      </c>
      <c r="AQ11" s="6">
        <v>42</v>
      </c>
      <c r="AR11" s="6">
        <v>43</v>
      </c>
      <c r="AS11" s="6">
        <v>44</v>
      </c>
      <c r="AT11" s="29">
        <v>45</v>
      </c>
      <c r="AU11" s="43">
        <v>46</v>
      </c>
      <c r="AV11" s="6">
        <v>47</v>
      </c>
      <c r="AW11" s="44">
        <v>48</v>
      </c>
      <c r="AX11" s="30">
        <v>49</v>
      </c>
      <c r="AY11" s="6">
        <v>50</v>
      </c>
      <c r="AZ11" s="6">
        <v>51</v>
      </c>
      <c r="BA11" s="6">
        <v>52</v>
      </c>
      <c r="BB11" s="6">
        <v>53</v>
      </c>
      <c r="BC11" s="6">
        <v>54</v>
      </c>
      <c r="BD11" s="6">
        <v>55</v>
      </c>
      <c r="BE11" s="6">
        <v>56</v>
      </c>
      <c r="BF11" s="29">
        <v>57</v>
      </c>
      <c r="BG11" s="43">
        <v>58</v>
      </c>
      <c r="BH11" s="6">
        <v>59</v>
      </c>
      <c r="BI11" s="44">
        <v>60</v>
      </c>
      <c r="BJ11" s="30">
        <v>61</v>
      </c>
      <c r="BK11" s="6">
        <v>62</v>
      </c>
      <c r="BL11" s="29">
        <v>63</v>
      </c>
      <c r="BM11" s="43">
        <v>64</v>
      </c>
      <c r="BN11" s="6">
        <v>65</v>
      </c>
      <c r="BO11" s="44">
        <v>66</v>
      </c>
      <c r="BP11" s="30">
        <v>67</v>
      </c>
      <c r="BQ11" s="6">
        <v>68</v>
      </c>
      <c r="BR11" s="6">
        <v>69</v>
      </c>
    </row>
    <row r="12" spans="1:70" ht="21.75" customHeight="1">
      <c r="A12" s="7" t="s">
        <v>1</v>
      </c>
      <c r="B12" s="8"/>
      <c r="C12" s="8"/>
      <c r="D12" s="8"/>
      <c r="E12" s="8"/>
      <c r="F12" s="8"/>
      <c r="G12" s="35"/>
      <c r="H12" s="45">
        <f>SUM(B12:E12)</f>
        <v>0</v>
      </c>
      <c r="I12" s="9"/>
      <c r="J12" s="46"/>
      <c r="K12" s="38"/>
      <c r="L12" s="10"/>
      <c r="M12" s="10"/>
      <c r="N12" s="8">
        <v>44000</v>
      </c>
      <c r="O12" s="8">
        <v>44000</v>
      </c>
      <c r="P12" s="8">
        <f>O12/N12*100</f>
        <v>100</v>
      </c>
      <c r="Q12" s="8">
        <v>84000</v>
      </c>
      <c r="R12" s="8">
        <v>84000</v>
      </c>
      <c r="S12" s="8">
        <f>R12/Q12*100</f>
        <v>100</v>
      </c>
      <c r="T12" s="22">
        <v>205815.15</v>
      </c>
      <c r="U12" s="22">
        <v>205815.15</v>
      </c>
      <c r="V12" s="8">
        <f>U12/T12*100</f>
        <v>100</v>
      </c>
      <c r="W12" s="16">
        <v>136701</v>
      </c>
      <c r="X12" s="16">
        <v>136701</v>
      </c>
      <c r="Y12" s="18">
        <f>X12/W12*100</f>
        <v>100</v>
      </c>
      <c r="Z12" s="8"/>
      <c r="AA12" s="8"/>
      <c r="AB12" s="8"/>
      <c r="AC12" s="8">
        <v>409000</v>
      </c>
      <c r="AD12" s="8">
        <v>409000</v>
      </c>
      <c r="AE12" s="8">
        <f>AD12/AC12*100</f>
        <v>100</v>
      </c>
      <c r="AF12" s="17">
        <v>20000000</v>
      </c>
      <c r="AG12" s="17">
        <v>20000000</v>
      </c>
      <c r="AH12" s="18">
        <f>AG12/AF12*100</f>
        <v>100</v>
      </c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51"/>
      <c r="AU12" s="58">
        <f>K12+N12+Q12+T12+W12+Z12+AC12+AF12+AI12+AL12+AO12+AR12</f>
        <v>20879516.15</v>
      </c>
      <c r="AV12" s="14">
        <f>L12+O12+R12+U12+X12+AA12+AD12+AG12+AJ12+AM12+AP12+AS12</f>
        <v>20879516.15</v>
      </c>
      <c r="AW12" s="50">
        <f>AV12/AU12*100</f>
        <v>100</v>
      </c>
      <c r="AX12" s="56"/>
      <c r="AY12" s="8"/>
      <c r="AZ12" s="8"/>
      <c r="BA12" s="8">
        <v>75000</v>
      </c>
      <c r="BB12" s="8">
        <v>75000</v>
      </c>
      <c r="BC12" s="8">
        <f>BB12/BA12*100</f>
        <v>100</v>
      </c>
      <c r="BD12" s="8">
        <v>2079420</v>
      </c>
      <c r="BE12" s="8">
        <v>1967487</v>
      </c>
      <c r="BF12" s="35">
        <f>BE12/BD12*100</f>
        <v>94.61710476959921</v>
      </c>
      <c r="BG12" s="49">
        <f>AX12+BA12+BD12</f>
        <v>2154420</v>
      </c>
      <c r="BH12" s="11">
        <f>AY12+BB12+BE12</f>
        <v>2042487</v>
      </c>
      <c r="BI12" s="50">
        <f>BH12/BG12*100</f>
        <v>94.8044949452753</v>
      </c>
      <c r="BJ12" s="39"/>
      <c r="BK12" s="11"/>
      <c r="BL12" s="37"/>
      <c r="BM12" s="49"/>
      <c r="BN12" s="11"/>
      <c r="BO12" s="50"/>
      <c r="BP12" s="59">
        <f>H12+AU12+BG12+BJ12+BM12</f>
        <v>23033936.15</v>
      </c>
      <c r="BQ12" s="14">
        <f>I12+AV12+BH12+BK12+BN12</f>
        <v>22922003.15</v>
      </c>
      <c r="BR12" s="11">
        <f>BQ12/BP12*100</f>
        <v>99.51405179179503</v>
      </c>
    </row>
    <row r="13" spans="1:70" ht="21.75" customHeight="1">
      <c r="A13" s="7" t="s">
        <v>2</v>
      </c>
      <c r="B13" s="8">
        <v>3350839</v>
      </c>
      <c r="C13" s="8">
        <v>3350839</v>
      </c>
      <c r="D13" s="8">
        <f>C13/B13*100</f>
        <v>100</v>
      </c>
      <c r="E13" s="8">
        <v>1474761</v>
      </c>
      <c r="F13" s="8">
        <v>1474761</v>
      </c>
      <c r="G13" s="35">
        <f>F13/E13*100</f>
        <v>100</v>
      </c>
      <c r="H13" s="45">
        <f>B13+E13</f>
        <v>4825600</v>
      </c>
      <c r="I13" s="9">
        <f>C13+F13</f>
        <v>4825600</v>
      </c>
      <c r="J13" s="46">
        <f>I13/H13*100</f>
        <v>100</v>
      </c>
      <c r="K13" s="38">
        <v>5018048</v>
      </c>
      <c r="L13" s="10">
        <v>5018048</v>
      </c>
      <c r="M13" s="10">
        <f>L13/K13*100</f>
        <v>100</v>
      </c>
      <c r="N13" s="8"/>
      <c r="O13" s="8"/>
      <c r="P13" s="8"/>
      <c r="Q13" s="8"/>
      <c r="R13" s="8"/>
      <c r="S13" s="8"/>
      <c r="T13" s="22">
        <v>686050.5</v>
      </c>
      <c r="U13" s="22">
        <v>686050.5</v>
      </c>
      <c r="V13" s="8">
        <f>U13/T13*100</f>
        <v>100</v>
      </c>
      <c r="W13" s="16">
        <v>83362</v>
      </c>
      <c r="X13" s="16">
        <v>83362</v>
      </c>
      <c r="Y13" s="18">
        <f>X13/W13*100</f>
        <v>100</v>
      </c>
      <c r="Z13" s="8"/>
      <c r="AA13" s="8"/>
      <c r="AB13" s="8"/>
      <c r="AC13" s="8"/>
      <c r="AD13" s="8"/>
      <c r="AE13" s="8"/>
      <c r="AF13" s="17">
        <v>20576793.98</v>
      </c>
      <c r="AG13" s="17">
        <v>20576793.98</v>
      </c>
      <c r="AH13" s="18">
        <f>AG13/AF13*100</f>
        <v>100</v>
      </c>
      <c r="AI13" s="20">
        <v>14000</v>
      </c>
      <c r="AJ13" s="20">
        <v>14000</v>
      </c>
      <c r="AK13" s="24">
        <f>AJ13/AI13*100</f>
        <v>100</v>
      </c>
      <c r="AL13" s="20"/>
      <c r="AM13" s="20"/>
      <c r="AN13" s="20"/>
      <c r="AO13" s="20"/>
      <c r="AP13" s="20"/>
      <c r="AQ13" s="20"/>
      <c r="AR13" s="20">
        <v>1096389.69</v>
      </c>
      <c r="AS13" s="20">
        <v>1096389.69</v>
      </c>
      <c r="AT13" s="52">
        <f>AS13/AR13*100</f>
        <v>100</v>
      </c>
      <c r="AU13" s="58">
        <f aca="true" t="shared" si="0" ref="AU13:AU28">K13+N13+Q13+T13+W13+Z13+AC13+AF13+AI13+AL13+AO13+AR13</f>
        <v>27474644.17</v>
      </c>
      <c r="AV13" s="14">
        <f aca="true" t="shared" si="1" ref="AV13:AV28">L13+O13+R13+U13+X13+AA13+AD13+AG13+AJ13+AM13+AP13+AS13</f>
        <v>27474644.17</v>
      </c>
      <c r="AW13" s="50">
        <f aca="true" t="shared" si="2" ref="AW13:AW27">AV13/AU13*100</f>
        <v>100</v>
      </c>
      <c r="AX13" s="56">
        <v>301200</v>
      </c>
      <c r="AY13" s="8">
        <v>301200</v>
      </c>
      <c r="AZ13" s="8">
        <f>AY13/AX13*100</f>
        <v>100</v>
      </c>
      <c r="BA13" s="8">
        <v>75000</v>
      </c>
      <c r="BB13" s="8">
        <v>75000</v>
      </c>
      <c r="BC13" s="8">
        <f aca="true" t="shared" si="3" ref="BC13:BC26">BB13/BA13*100</f>
        <v>100</v>
      </c>
      <c r="BD13" s="8"/>
      <c r="BE13" s="8"/>
      <c r="BF13" s="35"/>
      <c r="BG13" s="49">
        <f aca="true" t="shared" si="4" ref="BG13:BG26">AX13+BA13+BD13</f>
        <v>376200</v>
      </c>
      <c r="BH13" s="11">
        <f aca="true" t="shared" si="5" ref="BH13:BH26">AY13+BB13+BE13</f>
        <v>376200</v>
      </c>
      <c r="BI13" s="50">
        <f aca="true" t="shared" si="6" ref="BI13:BI26">BH13/BG13*100</f>
        <v>100</v>
      </c>
      <c r="BJ13" s="39">
        <v>470830</v>
      </c>
      <c r="BK13" s="11">
        <v>470830</v>
      </c>
      <c r="BL13" s="37">
        <f>BK13/BJ13*100</f>
        <v>100</v>
      </c>
      <c r="BM13" s="49"/>
      <c r="BN13" s="11"/>
      <c r="BO13" s="50"/>
      <c r="BP13" s="59">
        <f aca="true" t="shared" si="7" ref="BP13:BP27">H13+AU13+BG13+BJ13+BM13</f>
        <v>33147274.17</v>
      </c>
      <c r="BQ13" s="14">
        <f aca="true" t="shared" si="8" ref="BQ13:BQ27">I13+AV13+BH13+BK13+BN13</f>
        <v>33147274.17</v>
      </c>
      <c r="BR13" s="11">
        <f aca="true" t="shared" si="9" ref="BR13:BR27">BQ13/BP13*100</f>
        <v>100</v>
      </c>
    </row>
    <row r="14" spans="1:70" ht="21.75" customHeight="1">
      <c r="A14" s="7" t="s">
        <v>3</v>
      </c>
      <c r="B14" s="8">
        <v>504756</v>
      </c>
      <c r="C14" s="8">
        <v>504756</v>
      </c>
      <c r="D14" s="8">
        <f aca="true" t="shared" si="10" ref="D14:D26">C14/B14*100</f>
        <v>100</v>
      </c>
      <c r="E14" s="8">
        <v>222144</v>
      </c>
      <c r="F14" s="8">
        <v>222144</v>
      </c>
      <c r="G14" s="35">
        <f aca="true" t="shared" si="11" ref="G14:G21">F14/E14*100</f>
        <v>100</v>
      </c>
      <c r="H14" s="45">
        <f aca="true" t="shared" si="12" ref="H14:I26">B14+E14</f>
        <v>726900</v>
      </c>
      <c r="I14" s="9">
        <f aca="true" t="shared" si="13" ref="I14:I21">C14+F14</f>
        <v>726900</v>
      </c>
      <c r="J14" s="46">
        <f aca="true" t="shared" si="14" ref="J14:J21">I14/H14*100</f>
        <v>100</v>
      </c>
      <c r="K14" s="38">
        <v>7685158</v>
      </c>
      <c r="L14" s="10">
        <v>7685158</v>
      </c>
      <c r="M14" s="10">
        <f aca="true" t="shared" si="15" ref="M14:M21">L14/K14*100</f>
        <v>100</v>
      </c>
      <c r="N14" s="8">
        <v>23600</v>
      </c>
      <c r="O14" s="8">
        <v>23600</v>
      </c>
      <c r="P14" s="8">
        <f>O14/N14*100</f>
        <v>100</v>
      </c>
      <c r="Q14" s="8">
        <v>43700</v>
      </c>
      <c r="R14" s="8">
        <v>43700</v>
      </c>
      <c r="S14" s="8">
        <f>R14/Q14*100</f>
        <v>100</v>
      </c>
      <c r="T14" s="22">
        <v>173799.5</v>
      </c>
      <c r="U14" s="22">
        <v>173799.5</v>
      </c>
      <c r="V14" s="8">
        <f>U14/T14*100</f>
        <v>100</v>
      </c>
      <c r="W14" s="16">
        <v>19164</v>
      </c>
      <c r="X14" s="16">
        <v>19164</v>
      </c>
      <c r="Y14" s="18">
        <f>X14/W14*100</f>
        <v>100</v>
      </c>
      <c r="Z14" s="8">
        <v>170000</v>
      </c>
      <c r="AA14" s="8">
        <v>170000</v>
      </c>
      <c r="AB14" s="8">
        <f>AA14/Z14*100</f>
        <v>100</v>
      </c>
      <c r="AC14" s="8"/>
      <c r="AD14" s="8"/>
      <c r="AE14" s="8"/>
      <c r="AF14" s="18"/>
      <c r="AG14" s="18"/>
      <c r="AH14" s="18"/>
      <c r="AI14" s="20">
        <v>121000</v>
      </c>
      <c r="AJ14" s="20">
        <v>121000</v>
      </c>
      <c r="AK14" s="24">
        <f aca="true" t="shared" si="16" ref="AK14:AK23">AJ14/AI14*100</f>
        <v>100</v>
      </c>
      <c r="AL14" s="20">
        <v>30000</v>
      </c>
      <c r="AM14" s="20">
        <v>30000</v>
      </c>
      <c r="AN14" s="24">
        <f>AM14/AL14*100</f>
        <v>100</v>
      </c>
      <c r="AO14" s="24"/>
      <c r="AP14" s="24"/>
      <c r="AQ14" s="24"/>
      <c r="AR14" s="24"/>
      <c r="AS14" s="24"/>
      <c r="AT14" s="52"/>
      <c r="AU14" s="58">
        <f t="shared" si="0"/>
        <v>8266421.5</v>
      </c>
      <c r="AV14" s="14">
        <f t="shared" si="1"/>
        <v>8266421.5</v>
      </c>
      <c r="AW14" s="50">
        <f t="shared" si="2"/>
        <v>100</v>
      </c>
      <c r="AX14" s="56">
        <v>76600</v>
      </c>
      <c r="AY14" s="8">
        <v>76600</v>
      </c>
      <c r="AZ14" s="8">
        <f aca="true" t="shared" si="17" ref="AZ14:AZ26">AY14/AX14*100</f>
        <v>100</v>
      </c>
      <c r="BA14" s="8">
        <v>62500</v>
      </c>
      <c r="BB14" s="8">
        <v>62500</v>
      </c>
      <c r="BC14" s="8">
        <f t="shared" si="3"/>
        <v>100</v>
      </c>
      <c r="BD14" s="8"/>
      <c r="BE14" s="8"/>
      <c r="BF14" s="35"/>
      <c r="BG14" s="49">
        <f t="shared" si="4"/>
        <v>139100</v>
      </c>
      <c r="BH14" s="11">
        <f t="shared" si="5"/>
        <v>139100</v>
      </c>
      <c r="BI14" s="50">
        <f t="shared" si="6"/>
        <v>100</v>
      </c>
      <c r="BJ14" s="39">
        <v>55500</v>
      </c>
      <c r="BK14" s="11">
        <v>55500</v>
      </c>
      <c r="BL14" s="37">
        <f>BK14/BJ14*100</f>
        <v>100</v>
      </c>
      <c r="BM14" s="49">
        <v>100000</v>
      </c>
      <c r="BN14" s="11">
        <v>100000</v>
      </c>
      <c r="BO14" s="50">
        <f>BN14/BM14*100</f>
        <v>100</v>
      </c>
      <c r="BP14" s="59">
        <f t="shared" si="7"/>
        <v>9287921.5</v>
      </c>
      <c r="BQ14" s="14">
        <f t="shared" si="8"/>
        <v>9287921.5</v>
      </c>
      <c r="BR14" s="11">
        <f t="shared" si="9"/>
        <v>100</v>
      </c>
    </row>
    <row r="15" spans="1:70" ht="21.75" customHeight="1">
      <c r="A15" s="7" t="s">
        <v>4</v>
      </c>
      <c r="B15" s="8">
        <v>159218</v>
      </c>
      <c r="C15" s="8">
        <v>159218</v>
      </c>
      <c r="D15" s="8">
        <f t="shared" si="10"/>
        <v>100</v>
      </c>
      <c r="E15" s="8">
        <v>70082</v>
      </c>
      <c r="F15" s="8">
        <v>70082</v>
      </c>
      <c r="G15" s="35">
        <f t="shared" si="11"/>
        <v>100</v>
      </c>
      <c r="H15" s="45">
        <f t="shared" si="12"/>
        <v>229300</v>
      </c>
      <c r="I15" s="9">
        <f t="shared" si="13"/>
        <v>229300</v>
      </c>
      <c r="J15" s="46">
        <f t="shared" si="14"/>
        <v>100</v>
      </c>
      <c r="K15" s="38">
        <v>3238817</v>
      </c>
      <c r="L15" s="10">
        <v>3238817</v>
      </c>
      <c r="M15" s="10">
        <f t="shared" si="15"/>
        <v>100</v>
      </c>
      <c r="N15" s="8"/>
      <c r="O15" s="8"/>
      <c r="P15" s="8"/>
      <c r="Q15" s="8"/>
      <c r="R15" s="8"/>
      <c r="S15" s="8"/>
      <c r="T15" s="22">
        <v>68605.05</v>
      </c>
      <c r="U15" s="22">
        <v>68605.05</v>
      </c>
      <c r="V15" s="8">
        <f>U15/T15*100</f>
        <v>100</v>
      </c>
      <c r="W15" s="16">
        <v>6069</v>
      </c>
      <c r="X15" s="16">
        <v>6069</v>
      </c>
      <c r="Y15" s="18">
        <f>X15/W15*100</f>
        <v>100</v>
      </c>
      <c r="Z15" s="8"/>
      <c r="AA15" s="8"/>
      <c r="AB15" s="8"/>
      <c r="AC15" s="8"/>
      <c r="AD15" s="8"/>
      <c r="AE15" s="8"/>
      <c r="AF15" s="18"/>
      <c r="AG15" s="18"/>
      <c r="AH15" s="18"/>
      <c r="AI15" s="20">
        <f>46500+100000</f>
        <v>146500</v>
      </c>
      <c r="AJ15" s="20">
        <v>146500</v>
      </c>
      <c r="AK15" s="24">
        <f t="shared" si="16"/>
        <v>100</v>
      </c>
      <c r="AL15" s="20"/>
      <c r="AM15" s="20"/>
      <c r="AN15" s="20"/>
      <c r="AO15" s="20"/>
      <c r="AP15" s="20"/>
      <c r="AQ15" s="20"/>
      <c r="AR15" s="20"/>
      <c r="AS15" s="20"/>
      <c r="AT15" s="51"/>
      <c r="AU15" s="58">
        <f t="shared" si="0"/>
        <v>3459991.05</v>
      </c>
      <c r="AV15" s="14">
        <f t="shared" si="1"/>
        <v>3459991.05</v>
      </c>
      <c r="AW15" s="50">
        <f t="shared" si="2"/>
        <v>100</v>
      </c>
      <c r="AX15" s="56">
        <v>76600</v>
      </c>
      <c r="AY15" s="8">
        <v>76600</v>
      </c>
      <c r="AZ15" s="8">
        <f t="shared" si="17"/>
        <v>100</v>
      </c>
      <c r="BA15" s="8">
        <v>62500</v>
      </c>
      <c r="BB15" s="8">
        <v>62500</v>
      </c>
      <c r="BC15" s="8">
        <f t="shared" si="3"/>
        <v>100</v>
      </c>
      <c r="BD15" s="8"/>
      <c r="BE15" s="8"/>
      <c r="BF15" s="35"/>
      <c r="BG15" s="49">
        <f t="shared" si="4"/>
        <v>139100</v>
      </c>
      <c r="BH15" s="11">
        <f t="shared" si="5"/>
        <v>139100</v>
      </c>
      <c r="BI15" s="50">
        <f t="shared" si="6"/>
        <v>100</v>
      </c>
      <c r="BJ15" s="39"/>
      <c r="BK15" s="11"/>
      <c r="BL15" s="37"/>
      <c r="BM15" s="49"/>
      <c r="BN15" s="11"/>
      <c r="BO15" s="50"/>
      <c r="BP15" s="59">
        <f t="shared" si="7"/>
        <v>3828391.05</v>
      </c>
      <c r="BQ15" s="14">
        <f t="shared" si="8"/>
        <v>3828391.05</v>
      </c>
      <c r="BR15" s="11">
        <f t="shared" si="9"/>
        <v>100</v>
      </c>
    </row>
    <row r="16" spans="1:70" ht="21.75" customHeight="1">
      <c r="A16" s="7" t="s">
        <v>5</v>
      </c>
      <c r="B16" s="8">
        <v>260112</v>
      </c>
      <c r="C16" s="8">
        <v>260112</v>
      </c>
      <c r="D16" s="8">
        <f t="shared" si="10"/>
        <v>100</v>
      </c>
      <c r="E16" s="8">
        <v>114489</v>
      </c>
      <c r="F16" s="8">
        <v>114489</v>
      </c>
      <c r="G16" s="35">
        <f t="shared" si="11"/>
        <v>100</v>
      </c>
      <c r="H16" s="45">
        <f t="shared" si="12"/>
        <v>374601</v>
      </c>
      <c r="I16" s="9">
        <f t="shared" si="13"/>
        <v>374601</v>
      </c>
      <c r="J16" s="46">
        <f t="shared" si="14"/>
        <v>100</v>
      </c>
      <c r="K16" s="38">
        <v>2809387</v>
      </c>
      <c r="L16" s="10">
        <v>2809387</v>
      </c>
      <c r="M16" s="10">
        <f t="shared" si="15"/>
        <v>100</v>
      </c>
      <c r="N16" s="8">
        <v>22000</v>
      </c>
      <c r="O16" s="8">
        <v>22000</v>
      </c>
      <c r="P16" s="8">
        <f>O16/N16*100</f>
        <v>100</v>
      </c>
      <c r="Q16" s="8">
        <v>38000</v>
      </c>
      <c r="R16" s="8">
        <v>38000</v>
      </c>
      <c r="S16" s="8">
        <f>R16/Q16*100</f>
        <v>100</v>
      </c>
      <c r="T16" s="22"/>
      <c r="U16" s="22"/>
      <c r="V16" s="22"/>
      <c r="W16" s="16"/>
      <c r="X16" s="16"/>
      <c r="Y16" s="18"/>
      <c r="Z16" s="8"/>
      <c r="AA16" s="8"/>
      <c r="AB16" s="8"/>
      <c r="AC16" s="8"/>
      <c r="AD16" s="8"/>
      <c r="AE16" s="8"/>
      <c r="AF16" s="18"/>
      <c r="AG16" s="18"/>
      <c r="AH16" s="18"/>
      <c r="AI16" s="20">
        <v>102500</v>
      </c>
      <c r="AJ16" s="20">
        <v>102500</v>
      </c>
      <c r="AK16" s="24">
        <f t="shared" si="16"/>
        <v>100</v>
      </c>
      <c r="AL16" s="20"/>
      <c r="AM16" s="20"/>
      <c r="AN16" s="20"/>
      <c r="AO16" s="20"/>
      <c r="AP16" s="20"/>
      <c r="AQ16" s="20"/>
      <c r="AR16" s="20"/>
      <c r="AS16" s="20"/>
      <c r="AT16" s="51"/>
      <c r="AU16" s="58">
        <f t="shared" si="0"/>
        <v>2971887</v>
      </c>
      <c r="AV16" s="14">
        <f t="shared" si="1"/>
        <v>2971887</v>
      </c>
      <c r="AW16" s="50">
        <f t="shared" si="2"/>
        <v>100</v>
      </c>
      <c r="AX16" s="56">
        <v>76600</v>
      </c>
      <c r="AY16" s="8">
        <v>76600</v>
      </c>
      <c r="AZ16" s="8">
        <f t="shared" si="17"/>
        <v>100</v>
      </c>
      <c r="BA16" s="8">
        <v>62500</v>
      </c>
      <c r="BB16" s="8">
        <v>62500</v>
      </c>
      <c r="BC16" s="8">
        <f t="shared" si="3"/>
        <v>100</v>
      </c>
      <c r="BD16" s="8"/>
      <c r="BE16" s="8"/>
      <c r="BF16" s="35"/>
      <c r="BG16" s="49">
        <f t="shared" si="4"/>
        <v>139100</v>
      </c>
      <c r="BH16" s="11">
        <f t="shared" si="5"/>
        <v>139100</v>
      </c>
      <c r="BI16" s="50">
        <f t="shared" si="6"/>
        <v>100</v>
      </c>
      <c r="BJ16" s="39"/>
      <c r="BK16" s="11"/>
      <c r="BL16" s="37"/>
      <c r="BM16" s="49"/>
      <c r="BN16" s="11"/>
      <c r="BO16" s="50"/>
      <c r="BP16" s="59">
        <f t="shared" si="7"/>
        <v>3485588</v>
      </c>
      <c r="BQ16" s="14">
        <f t="shared" si="8"/>
        <v>3485588</v>
      </c>
      <c r="BR16" s="11">
        <f t="shared" si="9"/>
        <v>100</v>
      </c>
    </row>
    <row r="17" spans="1:70" ht="21.75" customHeight="1">
      <c r="A17" s="7" t="s">
        <v>6</v>
      </c>
      <c r="B17" s="8">
        <v>352614</v>
      </c>
      <c r="C17" s="8">
        <v>352614</v>
      </c>
      <c r="D17" s="8">
        <f t="shared" si="10"/>
        <v>100</v>
      </c>
      <c r="E17" s="8">
        <v>155196</v>
      </c>
      <c r="F17" s="8">
        <v>155196</v>
      </c>
      <c r="G17" s="35">
        <f t="shared" si="11"/>
        <v>100</v>
      </c>
      <c r="H17" s="45">
        <f t="shared" si="12"/>
        <v>507810</v>
      </c>
      <c r="I17" s="9">
        <f t="shared" si="13"/>
        <v>507810</v>
      </c>
      <c r="J17" s="46">
        <f t="shared" si="14"/>
        <v>100</v>
      </c>
      <c r="K17" s="38">
        <v>4450584</v>
      </c>
      <c r="L17" s="10">
        <v>4450584</v>
      </c>
      <c r="M17" s="10">
        <f t="shared" si="15"/>
        <v>100</v>
      </c>
      <c r="N17" s="8">
        <v>47400</v>
      </c>
      <c r="O17" s="8">
        <v>47400</v>
      </c>
      <c r="P17" s="8">
        <f>O17/N17*100</f>
        <v>100</v>
      </c>
      <c r="Q17" s="8">
        <v>87600</v>
      </c>
      <c r="R17" s="8">
        <v>87600</v>
      </c>
      <c r="S17" s="8">
        <f>R17/Q17*100</f>
        <v>100</v>
      </c>
      <c r="T17" s="22">
        <v>91473.4</v>
      </c>
      <c r="U17" s="22">
        <v>91473.4</v>
      </c>
      <c r="V17" s="8">
        <f>U17/T17*100</f>
        <v>100</v>
      </c>
      <c r="W17" s="16"/>
      <c r="X17" s="16"/>
      <c r="Y17" s="18"/>
      <c r="Z17" s="8"/>
      <c r="AA17" s="8"/>
      <c r="AB17" s="8"/>
      <c r="AC17" s="8"/>
      <c r="AD17" s="8"/>
      <c r="AE17" s="8"/>
      <c r="AF17" s="18"/>
      <c r="AG17" s="18"/>
      <c r="AH17" s="18"/>
      <c r="AI17" s="20">
        <v>52500</v>
      </c>
      <c r="AJ17" s="20">
        <v>52500</v>
      </c>
      <c r="AK17" s="24">
        <f t="shared" si="16"/>
        <v>100</v>
      </c>
      <c r="AL17" s="20"/>
      <c r="AM17" s="20"/>
      <c r="AN17" s="20"/>
      <c r="AO17" s="20"/>
      <c r="AP17" s="20"/>
      <c r="AQ17" s="20"/>
      <c r="AR17" s="20"/>
      <c r="AS17" s="20"/>
      <c r="AT17" s="51"/>
      <c r="AU17" s="58">
        <f t="shared" si="0"/>
        <v>4729557.4</v>
      </c>
      <c r="AV17" s="14">
        <f t="shared" si="1"/>
        <v>4729557.4</v>
      </c>
      <c r="AW17" s="50">
        <f t="shared" si="2"/>
        <v>100</v>
      </c>
      <c r="AX17" s="56">
        <v>76600</v>
      </c>
      <c r="AY17" s="8">
        <v>76600</v>
      </c>
      <c r="AZ17" s="8">
        <f t="shared" si="17"/>
        <v>100</v>
      </c>
      <c r="BA17" s="8">
        <v>62500</v>
      </c>
      <c r="BB17" s="8">
        <v>62500</v>
      </c>
      <c r="BC17" s="8">
        <f t="shared" si="3"/>
        <v>100</v>
      </c>
      <c r="BD17" s="8"/>
      <c r="BE17" s="8"/>
      <c r="BF17" s="35"/>
      <c r="BG17" s="49">
        <f t="shared" si="4"/>
        <v>139100</v>
      </c>
      <c r="BH17" s="11">
        <f t="shared" si="5"/>
        <v>139100</v>
      </c>
      <c r="BI17" s="50">
        <f t="shared" si="6"/>
        <v>100</v>
      </c>
      <c r="BJ17" s="39"/>
      <c r="BK17" s="11"/>
      <c r="BL17" s="37"/>
      <c r="BM17" s="49"/>
      <c r="BN17" s="11"/>
      <c r="BO17" s="50"/>
      <c r="BP17" s="59">
        <f t="shared" si="7"/>
        <v>5376467.4</v>
      </c>
      <c r="BQ17" s="14">
        <f t="shared" si="8"/>
        <v>5376467.4</v>
      </c>
      <c r="BR17" s="11">
        <f t="shared" si="9"/>
        <v>100</v>
      </c>
    </row>
    <row r="18" spans="1:70" ht="21.75" customHeight="1">
      <c r="A18" s="7" t="s">
        <v>7</v>
      </c>
      <c r="B18" s="8">
        <v>416489</v>
      </c>
      <c r="C18" s="8">
        <v>416489</v>
      </c>
      <c r="D18" s="8">
        <f t="shared" si="10"/>
        <v>100</v>
      </c>
      <c r="E18" s="8">
        <v>183307</v>
      </c>
      <c r="F18" s="8">
        <v>183307</v>
      </c>
      <c r="G18" s="35">
        <f t="shared" si="11"/>
        <v>100</v>
      </c>
      <c r="H18" s="45">
        <f t="shared" si="12"/>
        <v>599796</v>
      </c>
      <c r="I18" s="9">
        <f t="shared" si="13"/>
        <v>599796</v>
      </c>
      <c r="J18" s="46">
        <f t="shared" si="14"/>
        <v>100</v>
      </c>
      <c r="K18" s="38">
        <v>2297179</v>
      </c>
      <c r="L18" s="10">
        <v>2297179</v>
      </c>
      <c r="M18" s="10">
        <f t="shared" si="15"/>
        <v>100</v>
      </c>
      <c r="N18" s="8">
        <v>9000</v>
      </c>
      <c r="O18" s="8">
        <v>9000</v>
      </c>
      <c r="P18" s="8">
        <f>O18/N18*100</f>
        <v>100</v>
      </c>
      <c r="Q18" s="8">
        <v>16000</v>
      </c>
      <c r="R18" s="8">
        <v>16000</v>
      </c>
      <c r="S18" s="8">
        <f>R18/Q18*100</f>
        <v>100</v>
      </c>
      <c r="T18" s="22">
        <v>91473.4</v>
      </c>
      <c r="U18" s="22">
        <v>91473.4</v>
      </c>
      <c r="V18" s="8">
        <f>U18/T18*100</f>
        <v>100</v>
      </c>
      <c r="W18" s="16"/>
      <c r="X18" s="16"/>
      <c r="Y18" s="18"/>
      <c r="Z18" s="8"/>
      <c r="AA18" s="8"/>
      <c r="AB18" s="8"/>
      <c r="AC18" s="8"/>
      <c r="AD18" s="8"/>
      <c r="AE18" s="8"/>
      <c r="AF18" s="18"/>
      <c r="AG18" s="18"/>
      <c r="AH18" s="18"/>
      <c r="AI18" s="20">
        <v>52000</v>
      </c>
      <c r="AJ18" s="20">
        <v>52000</v>
      </c>
      <c r="AK18" s="24">
        <f t="shared" si="16"/>
        <v>100</v>
      </c>
      <c r="AL18" s="20"/>
      <c r="AM18" s="20"/>
      <c r="AN18" s="20"/>
      <c r="AO18" s="20"/>
      <c r="AP18" s="20"/>
      <c r="AQ18" s="20"/>
      <c r="AR18" s="20"/>
      <c r="AS18" s="20"/>
      <c r="AT18" s="51"/>
      <c r="AU18" s="58">
        <f t="shared" si="0"/>
        <v>2465652.4</v>
      </c>
      <c r="AV18" s="14">
        <f t="shared" si="1"/>
        <v>2465652.4</v>
      </c>
      <c r="AW18" s="50">
        <f t="shared" si="2"/>
        <v>100</v>
      </c>
      <c r="AX18" s="56">
        <v>76600</v>
      </c>
      <c r="AY18" s="8">
        <v>76600</v>
      </c>
      <c r="AZ18" s="8">
        <f t="shared" si="17"/>
        <v>100</v>
      </c>
      <c r="BA18" s="8">
        <v>62500</v>
      </c>
      <c r="BB18" s="8">
        <v>62500</v>
      </c>
      <c r="BC18" s="8">
        <f t="shared" si="3"/>
        <v>100</v>
      </c>
      <c r="BD18" s="8"/>
      <c r="BE18" s="8"/>
      <c r="BF18" s="35"/>
      <c r="BG18" s="49">
        <f t="shared" si="4"/>
        <v>139100</v>
      </c>
      <c r="BH18" s="11">
        <f t="shared" si="5"/>
        <v>139100</v>
      </c>
      <c r="BI18" s="50">
        <f t="shared" si="6"/>
        <v>100</v>
      </c>
      <c r="BJ18" s="39">
        <v>52200</v>
      </c>
      <c r="BK18" s="11">
        <v>52200</v>
      </c>
      <c r="BL18" s="37">
        <f>BK18/BJ18*100</f>
        <v>100</v>
      </c>
      <c r="BM18" s="49"/>
      <c r="BN18" s="11"/>
      <c r="BO18" s="50"/>
      <c r="BP18" s="59">
        <f t="shared" si="7"/>
        <v>3256748.4</v>
      </c>
      <c r="BQ18" s="14">
        <f t="shared" si="8"/>
        <v>3256748.4</v>
      </c>
      <c r="BR18" s="11">
        <f t="shared" si="9"/>
        <v>100</v>
      </c>
    </row>
    <row r="19" spans="1:70" ht="21.75" customHeight="1">
      <c r="A19" s="7" t="s">
        <v>8</v>
      </c>
      <c r="B19" s="8">
        <v>164640</v>
      </c>
      <c r="C19" s="8">
        <v>164640</v>
      </c>
      <c r="D19" s="8">
        <f t="shared" si="10"/>
        <v>100</v>
      </c>
      <c r="E19" s="8">
        <v>72461</v>
      </c>
      <c r="F19" s="8">
        <v>72461</v>
      </c>
      <c r="G19" s="35">
        <f t="shared" si="11"/>
        <v>100</v>
      </c>
      <c r="H19" s="45">
        <f t="shared" si="12"/>
        <v>237101</v>
      </c>
      <c r="I19" s="9">
        <f t="shared" si="13"/>
        <v>237101</v>
      </c>
      <c r="J19" s="46">
        <f t="shared" si="14"/>
        <v>100</v>
      </c>
      <c r="K19" s="38">
        <v>1753836</v>
      </c>
      <c r="L19" s="10">
        <v>1753836</v>
      </c>
      <c r="M19" s="10">
        <f t="shared" si="15"/>
        <v>100</v>
      </c>
      <c r="N19" s="8"/>
      <c r="O19" s="8"/>
      <c r="P19" s="8"/>
      <c r="Q19" s="8"/>
      <c r="R19" s="8"/>
      <c r="S19" s="8"/>
      <c r="T19" s="22"/>
      <c r="U19" s="22"/>
      <c r="V19" s="22"/>
      <c r="W19" s="16"/>
      <c r="X19" s="16"/>
      <c r="Y19" s="18"/>
      <c r="Z19" s="8"/>
      <c r="AA19" s="8"/>
      <c r="AB19" s="8"/>
      <c r="AC19" s="8"/>
      <c r="AD19" s="8"/>
      <c r="AE19" s="8"/>
      <c r="AF19" s="18"/>
      <c r="AG19" s="18"/>
      <c r="AH19" s="18"/>
      <c r="AI19" s="20">
        <v>35000</v>
      </c>
      <c r="AJ19" s="20">
        <v>35000</v>
      </c>
      <c r="AK19" s="24">
        <f t="shared" si="16"/>
        <v>100</v>
      </c>
      <c r="AL19" s="20"/>
      <c r="AM19" s="20"/>
      <c r="AN19" s="20"/>
      <c r="AO19" s="20"/>
      <c r="AP19" s="20"/>
      <c r="AQ19" s="20"/>
      <c r="AR19" s="20"/>
      <c r="AS19" s="20"/>
      <c r="AT19" s="51"/>
      <c r="AU19" s="58">
        <f t="shared" si="0"/>
        <v>1788836</v>
      </c>
      <c r="AV19" s="14">
        <f t="shared" si="1"/>
        <v>1788836</v>
      </c>
      <c r="AW19" s="50">
        <f t="shared" si="2"/>
        <v>100</v>
      </c>
      <c r="AX19" s="56">
        <v>76600</v>
      </c>
      <c r="AY19" s="8">
        <v>76600</v>
      </c>
      <c r="AZ19" s="8">
        <f t="shared" si="17"/>
        <v>100</v>
      </c>
      <c r="BA19" s="8">
        <v>62500</v>
      </c>
      <c r="BB19" s="8">
        <v>62500</v>
      </c>
      <c r="BC19" s="8">
        <f t="shared" si="3"/>
        <v>100</v>
      </c>
      <c r="BD19" s="8"/>
      <c r="BE19" s="8"/>
      <c r="BF19" s="35"/>
      <c r="BG19" s="49">
        <f t="shared" si="4"/>
        <v>139100</v>
      </c>
      <c r="BH19" s="11">
        <f t="shared" si="5"/>
        <v>139100</v>
      </c>
      <c r="BI19" s="50">
        <f t="shared" si="6"/>
        <v>100</v>
      </c>
      <c r="BJ19" s="39"/>
      <c r="BK19" s="11"/>
      <c r="BL19" s="37"/>
      <c r="BM19" s="49"/>
      <c r="BN19" s="11"/>
      <c r="BO19" s="50"/>
      <c r="BP19" s="59">
        <f t="shared" si="7"/>
        <v>2165037</v>
      </c>
      <c r="BQ19" s="14">
        <f t="shared" si="8"/>
        <v>2165037</v>
      </c>
      <c r="BR19" s="11">
        <f t="shared" si="9"/>
        <v>100</v>
      </c>
    </row>
    <row r="20" spans="1:70" ht="21.75" customHeight="1">
      <c r="A20" s="7" t="s">
        <v>9</v>
      </c>
      <c r="B20" s="8">
        <v>140544</v>
      </c>
      <c r="C20" s="8">
        <v>140544</v>
      </c>
      <c r="D20" s="8">
        <f t="shared" si="10"/>
        <v>100</v>
      </c>
      <c r="E20" s="8">
        <v>61848</v>
      </c>
      <c r="F20" s="8">
        <v>61848</v>
      </c>
      <c r="G20" s="35">
        <f t="shared" si="11"/>
        <v>100</v>
      </c>
      <c r="H20" s="45">
        <f t="shared" si="12"/>
        <v>202392</v>
      </c>
      <c r="I20" s="9">
        <f t="shared" si="13"/>
        <v>202392</v>
      </c>
      <c r="J20" s="46">
        <f t="shared" si="14"/>
        <v>100</v>
      </c>
      <c r="K20" s="38">
        <v>2771289</v>
      </c>
      <c r="L20" s="10">
        <v>2771289</v>
      </c>
      <c r="M20" s="10">
        <f t="shared" si="15"/>
        <v>100</v>
      </c>
      <c r="N20" s="8"/>
      <c r="O20" s="8"/>
      <c r="P20" s="8"/>
      <c r="Q20" s="8"/>
      <c r="R20" s="8"/>
      <c r="S20" s="8"/>
      <c r="T20" s="22"/>
      <c r="U20" s="22"/>
      <c r="V20" s="22"/>
      <c r="W20" s="16"/>
      <c r="X20" s="16"/>
      <c r="Y20" s="18"/>
      <c r="Z20" s="8"/>
      <c r="AA20" s="8"/>
      <c r="AB20" s="8"/>
      <c r="AC20" s="8"/>
      <c r="AD20" s="8"/>
      <c r="AE20" s="8"/>
      <c r="AF20" s="18"/>
      <c r="AG20" s="18"/>
      <c r="AH20" s="18"/>
      <c r="AI20" s="20">
        <v>1500</v>
      </c>
      <c r="AJ20" s="20">
        <v>1500</v>
      </c>
      <c r="AK20" s="24">
        <f t="shared" si="16"/>
        <v>100</v>
      </c>
      <c r="AL20" s="20"/>
      <c r="AM20" s="20"/>
      <c r="AN20" s="20"/>
      <c r="AO20" s="20"/>
      <c r="AP20" s="20"/>
      <c r="AQ20" s="20"/>
      <c r="AR20" s="20"/>
      <c r="AS20" s="20"/>
      <c r="AT20" s="51"/>
      <c r="AU20" s="58">
        <f t="shared" si="0"/>
        <v>2772789</v>
      </c>
      <c r="AV20" s="14">
        <f t="shared" si="1"/>
        <v>2772789</v>
      </c>
      <c r="AW20" s="50">
        <f t="shared" si="2"/>
        <v>100</v>
      </c>
      <c r="AX20" s="56">
        <v>76600</v>
      </c>
      <c r="AY20" s="8">
        <v>76600</v>
      </c>
      <c r="AZ20" s="8">
        <f t="shared" si="17"/>
        <v>100</v>
      </c>
      <c r="BA20" s="8">
        <v>62500</v>
      </c>
      <c r="BB20" s="8">
        <v>62500</v>
      </c>
      <c r="BC20" s="8">
        <f t="shared" si="3"/>
        <v>100</v>
      </c>
      <c r="BD20" s="8"/>
      <c r="BE20" s="8"/>
      <c r="BF20" s="35"/>
      <c r="BG20" s="49">
        <f t="shared" si="4"/>
        <v>139100</v>
      </c>
      <c r="BH20" s="11">
        <f t="shared" si="5"/>
        <v>139100</v>
      </c>
      <c r="BI20" s="50">
        <f t="shared" si="6"/>
        <v>100</v>
      </c>
      <c r="BJ20" s="39"/>
      <c r="BK20" s="11"/>
      <c r="BL20" s="37"/>
      <c r="BM20" s="49"/>
      <c r="BN20" s="11"/>
      <c r="BO20" s="50"/>
      <c r="BP20" s="59">
        <f t="shared" si="7"/>
        <v>3114281</v>
      </c>
      <c r="BQ20" s="14">
        <f t="shared" si="8"/>
        <v>3114281</v>
      </c>
      <c r="BR20" s="11">
        <f t="shared" si="9"/>
        <v>100</v>
      </c>
    </row>
    <row r="21" spans="1:70" ht="21.75" customHeight="1">
      <c r="A21" s="7" t="s">
        <v>10</v>
      </c>
      <c r="B21" s="8">
        <v>319765</v>
      </c>
      <c r="C21" s="8">
        <v>319765</v>
      </c>
      <c r="D21" s="8">
        <f t="shared" si="10"/>
        <v>100</v>
      </c>
      <c r="E21" s="8">
        <v>140735</v>
      </c>
      <c r="F21" s="8">
        <v>140735</v>
      </c>
      <c r="G21" s="35">
        <f t="shared" si="11"/>
        <v>100</v>
      </c>
      <c r="H21" s="45">
        <f t="shared" si="12"/>
        <v>460500</v>
      </c>
      <c r="I21" s="9">
        <f t="shared" si="13"/>
        <v>460500</v>
      </c>
      <c r="J21" s="46">
        <f t="shared" si="14"/>
        <v>100</v>
      </c>
      <c r="K21" s="38">
        <v>4528559</v>
      </c>
      <c r="L21" s="10">
        <v>4528559</v>
      </c>
      <c r="M21" s="10">
        <f t="shared" si="15"/>
        <v>100</v>
      </c>
      <c r="N21" s="8"/>
      <c r="O21" s="8"/>
      <c r="P21" s="8"/>
      <c r="Q21" s="8"/>
      <c r="R21" s="8"/>
      <c r="S21" s="8"/>
      <c r="T21" s="22"/>
      <c r="U21" s="22"/>
      <c r="V21" s="22"/>
      <c r="W21" s="16"/>
      <c r="X21" s="16"/>
      <c r="Y21" s="18"/>
      <c r="Z21" s="8"/>
      <c r="AA21" s="8"/>
      <c r="AB21" s="8"/>
      <c r="AC21" s="8"/>
      <c r="AD21" s="8"/>
      <c r="AE21" s="8"/>
      <c r="AF21" s="18"/>
      <c r="AG21" s="18"/>
      <c r="AH21" s="18"/>
      <c r="AI21" s="20">
        <f>40000+15000</f>
        <v>55000</v>
      </c>
      <c r="AJ21" s="20">
        <v>55000</v>
      </c>
      <c r="AK21" s="24">
        <f t="shared" si="16"/>
        <v>100</v>
      </c>
      <c r="AL21" s="20"/>
      <c r="AM21" s="20"/>
      <c r="AN21" s="20"/>
      <c r="AO21" s="20"/>
      <c r="AP21" s="20"/>
      <c r="AQ21" s="20"/>
      <c r="AR21" s="20"/>
      <c r="AS21" s="20"/>
      <c r="AT21" s="51"/>
      <c r="AU21" s="58">
        <f t="shared" si="0"/>
        <v>4583559</v>
      </c>
      <c r="AV21" s="14">
        <f t="shared" si="1"/>
        <v>4583559</v>
      </c>
      <c r="AW21" s="50">
        <f t="shared" si="2"/>
        <v>100</v>
      </c>
      <c r="AX21" s="56">
        <v>76600</v>
      </c>
      <c r="AY21" s="8">
        <v>76600</v>
      </c>
      <c r="AZ21" s="8">
        <f t="shared" si="17"/>
        <v>100</v>
      </c>
      <c r="BA21" s="8">
        <v>62500</v>
      </c>
      <c r="BB21" s="8">
        <v>62500</v>
      </c>
      <c r="BC21" s="8">
        <f t="shared" si="3"/>
        <v>100</v>
      </c>
      <c r="BD21" s="8"/>
      <c r="BE21" s="8"/>
      <c r="BF21" s="35"/>
      <c r="BG21" s="49">
        <f t="shared" si="4"/>
        <v>139100</v>
      </c>
      <c r="BH21" s="11">
        <f t="shared" si="5"/>
        <v>139100</v>
      </c>
      <c r="BI21" s="50">
        <f t="shared" si="6"/>
        <v>100</v>
      </c>
      <c r="BJ21" s="39"/>
      <c r="BK21" s="11"/>
      <c r="BL21" s="37"/>
      <c r="BM21" s="49"/>
      <c r="BN21" s="11"/>
      <c r="BO21" s="50"/>
      <c r="BP21" s="59">
        <f t="shared" si="7"/>
        <v>5183159</v>
      </c>
      <c r="BQ21" s="14">
        <f t="shared" si="8"/>
        <v>5183159</v>
      </c>
      <c r="BR21" s="11">
        <f t="shared" si="9"/>
        <v>100</v>
      </c>
    </row>
    <row r="22" spans="1:70" ht="21.75" customHeight="1">
      <c r="A22" s="7" t="s">
        <v>11</v>
      </c>
      <c r="B22" s="8"/>
      <c r="C22" s="8"/>
      <c r="D22" s="8"/>
      <c r="E22" s="8"/>
      <c r="F22" s="8"/>
      <c r="G22" s="35"/>
      <c r="H22" s="45">
        <f t="shared" si="12"/>
        <v>0</v>
      </c>
      <c r="I22" s="9"/>
      <c r="J22" s="46"/>
      <c r="K22" s="38"/>
      <c r="L22" s="10"/>
      <c r="M22" s="10"/>
      <c r="N22" s="8"/>
      <c r="O22" s="8"/>
      <c r="P22" s="8"/>
      <c r="Q22" s="8"/>
      <c r="R22" s="8"/>
      <c r="S22" s="8"/>
      <c r="T22" s="22"/>
      <c r="U22" s="22"/>
      <c r="V22" s="22"/>
      <c r="W22" s="16"/>
      <c r="X22" s="16"/>
      <c r="Y22" s="18"/>
      <c r="Z22" s="8"/>
      <c r="AA22" s="8"/>
      <c r="AB22" s="8"/>
      <c r="AC22" s="8"/>
      <c r="AD22" s="8"/>
      <c r="AE22" s="8"/>
      <c r="AF22" s="18"/>
      <c r="AG22" s="18"/>
      <c r="AH22" s="18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51"/>
      <c r="AU22" s="58">
        <f t="shared" si="0"/>
        <v>0</v>
      </c>
      <c r="AV22" s="14">
        <f t="shared" si="1"/>
        <v>0</v>
      </c>
      <c r="AW22" s="50"/>
      <c r="AX22" s="56">
        <v>76600</v>
      </c>
      <c r="AY22" s="8">
        <v>76600</v>
      </c>
      <c r="AZ22" s="8">
        <f t="shared" si="17"/>
        <v>100</v>
      </c>
      <c r="BA22" s="8">
        <v>62500</v>
      </c>
      <c r="BB22" s="8">
        <v>62500</v>
      </c>
      <c r="BC22" s="8">
        <f t="shared" si="3"/>
        <v>100</v>
      </c>
      <c r="BD22" s="8"/>
      <c r="BE22" s="8"/>
      <c r="BF22" s="35"/>
      <c r="BG22" s="49">
        <f t="shared" si="4"/>
        <v>139100</v>
      </c>
      <c r="BH22" s="11">
        <f t="shared" si="5"/>
        <v>139100</v>
      </c>
      <c r="BI22" s="50">
        <f t="shared" si="6"/>
        <v>100</v>
      </c>
      <c r="BJ22" s="39"/>
      <c r="BK22" s="11"/>
      <c r="BL22" s="37"/>
      <c r="BM22" s="49"/>
      <c r="BN22" s="11"/>
      <c r="BO22" s="50"/>
      <c r="BP22" s="59">
        <f t="shared" si="7"/>
        <v>139100</v>
      </c>
      <c r="BQ22" s="14">
        <f t="shared" si="8"/>
        <v>139100</v>
      </c>
      <c r="BR22" s="11">
        <f t="shared" si="9"/>
        <v>100</v>
      </c>
    </row>
    <row r="23" spans="1:70" ht="21.75" customHeight="1">
      <c r="A23" s="7" t="s">
        <v>12</v>
      </c>
      <c r="B23" s="8"/>
      <c r="C23" s="8"/>
      <c r="D23" s="8"/>
      <c r="E23" s="8"/>
      <c r="F23" s="8"/>
      <c r="G23" s="35"/>
      <c r="H23" s="45">
        <f t="shared" si="12"/>
        <v>0</v>
      </c>
      <c r="I23" s="9"/>
      <c r="J23" s="46"/>
      <c r="K23" s="38">
        <v>2545290</v>
      </c>
      <c r="L23" s="10">
        <v>2545290</v>
      </c>
      <c r="M23" s="10">
        <f>L23/K23*100</f>
        <v>100</v>
      </c>
      <c r="N23" s="8"/>
      <c r="O23" s="8"/>
      <c r="P23" s="8"/>
      <c r="Q23" s="8"/>
      <c r="R23" s="8"/>
      <c r="S23" s="8"/>
      <c r="T23" s="22"/>
      <c r="U23" s="22"/>
      <c r="V23" s="22"/>
      <c r="W23" s="16">
        <v>6707</v>
      </c>
      <c r="X23" s="16">
        <v>6707</v>
      </c>
      <c r="Y23" s="18">
        <f>X23/W23*100</f>
        <v>100</v>
      </c>
      <c r="Z23" s="8"/>
      <c r="AA23" s="8"/>
      <c r="AB23" s="8"/>
      <c r="AC23" s="8"/>
      <c r="AD23" s="8"/>
      <c r="AE23" s="8"/>
      <c r="AF23" s="18"/>
      <c r="AG23" s="18"/>
      <c r="AH23" s="18"/>
      <c r="AI23" s="20">
        <v>10000</v>
      </c>
      <c r="AJ23" s="20">
        <v>10000</v>
      </c>
      <c r="AK23" s="24">
        <f t="shared" si="16"/>
        <v>100</v>
      </c>
      <c r="AL23" s="20"/>
      <c r="AM23" s="20"/>
      <c r="AN23" s="20"/>
      <c r="AO23" s="20"/>
      <c r="AP23" s="20"/>
      <c r="AQ23" s="20"/>
      <c r="AR23" s="20"/>
      <c r="AS23" s="20"/>
      <c r="AT23" s="51"/>
      <c r="AU23" s="58">
        <f t="shared" si="0"/>
        <v>2561997</v>
      </c>
      <c r="AV23" s="14">
        <f t="shared" si="1"/>
        <v>2561997</v>
      </c>
      <c r="AW23" s="50">
        <f t="shared" si="2"/>
        <v>100</v>
      </c>
      <c r="AX23" s="56">
        <v>76600</v>
      </c>
      <c r="AY23" s="8">
        <v>76600</v>
      </c>
      <c r="AZ23" s="8">
        <f t="shared" si="17"/>
        <v>100</v>
      </c>
      <c r="BA23" s="8">
        <v>62500</v>
      </c>
      <c r="BB23" s="8">
        <v>62500</v>
      </c>
      <c r="BC23" s="8">
        <f t="shared" si="3"/>
        <v>100</v>
      </c>
      <c r="BD23" s="8"/>
      <c r="BE23" s="8"/>
      <c r="BF23" s="35"/>
      <c r="BG23" s="49">
        <f t="shared" si="4"/>
        <v>139100</v>
      </c>
      <c r="BH23" s="11">
        <f t="shared" si="5"/>
        <v>139100</v>
      </c>
      <c r="BI23" s="50">
        <f t="shared" si="6"/>
        <v>100</v>
      </c>
      <c r="BJ23" s="39"/>
      <c r="BK23" s="11"/>
      <c r="BL23" s="37"/>
      <c r="BM23" s="49"/>
      <c r="BN23" s="11"/>
      <c r="BO23" s="50"/>
      <c r="BP23" s="59">
        <f t="shared" si="7"/>
        <v>2701097</v>
      </c>
      <c r="BQ23" s="14">
        <f t="shared" si="8"/>
        <v>2701097</v>
      </c>
      <c r="BR23" s="11">
        <f t="shared" si="9"/>
        <v>100</v>
      </c>
    </row>
    <row r="24" spans="1:70" ht="21.75" customHeight="1">
      <c r="A24" s="7" t="s">
        <v>13</v>
      </c>
      <c r="B24" s="8"/>
      <c r="C24" s="8"/>
      <c r="D24" s="8"/>
      <c r="E24" s="8"/>
      <c r="F24" s="8"/>
      <c r="G24" s="35"/>
      <c r="H24" s="45">
        <f t="shared" si="12"/>
        <v>0</v>
      </c>
      <c r="I24" s="9"/>
      <c r="J24" s="46"/>
      <c r="K24" s="38">
        <v>1058944</v>
      </c>
      <c r="L24" s="10">
        <v>1058944</v>
      </c>
      <c r="M24" s="10">
        <f>L24/K24*100</f>
        <v>100</v>
      </c>
      <c r="N24" s="8">
        <v>4000</v>
      </c>
      <c r="O24" s="8">
        <v>4000</v>
      </c>
      <c r="P24" s="8">
        <f>O24/N24*100</f>
        <v>100</v>
      </c>
      <c r="Q24" s="8">
        <v>6000</v>
      </c>
      <c r="R24" s="8">
        <v>6000</v>
      </c>
      <c r="S24" s="8">
        <f>R24/Q24*100</f>
        <v>100</v>
      </c>
      <c r="T24" s="22"/>
      <c r="U24" s="22"/>
      <c r="V24" s="22"/>
      <c r="W24" s="16">
        <v>5749</v>
      </c>
      <c r="X24" s="16">
        <v>5749</v>
      </c>
      <c r="Y24" s="18">
        <f>X24/W24*100</f>
        <v>100</v>
      </c>
      <c r="Z24" s="8"/>
      <c r="AA24" s="8"/>
      <c r="AB24" s="8"/>
      <c r="AC24" s="8"/>
      <c r="AD24" s="8"/>
      <c r="AE24" s="8"/>
      <c r="AF24" s="18"/>
      <c r="AG24" s="18"/>
      <c r="AH24" s="18"/>
      <c r="AI24" s="20">
        <v>100000</v>
      </c>
      <c r="AJ24" s="20">
        <v>100000</v>
      </c>
      <c r="AK24" s="24">
        <f>AJ24/AI24*100</f>
        <v>100</v>
      </c>
      <c r="AL24" s="20"/>
      <c r="AM24" s="20"/>
      <c r="AN24" s="20"/>
      <c r="AO24" s="20"/>
      <c r="AP24" s="20"/>
      <c r="AQ24" s="20"/>
      <c r="AR24" s="20"/>
      <c r="AS24" s="20"/>
      <c r="AT24" s="51"/>
      <c r="AU24" s="58">
        <f t="shared" si="0"/>
        <v>1174693</v>
      </c>
      <c r="AV24" s="14">
        <f t="shared" si="1"/>
        <v>1174693</v>
      </c>
      <c r="AW24" s="50">
        <f t="shared" si="2"/>
        <v>100</v>
      </c>
      <c r="AX24" s="56">
        <v>76600</v>
      </c>
      <c r="AY24" s="8">
        <v>76600</v>
      </c>
      <c r="AZ24" s="8">
        <f t="shared" si="17"/>
        <v>100</v>
      </c>
      <c r="BA24" s="8">
        <v>62500</v>
      </c>
      <c r="BB24" s="8">
        <v>62500</v>
      </c>
      <c r="BC24" s="8">
        <f t="shared" si="3"/>
        <v>100</v>
      </c>
      <c r="BD24" s="8"/>
      <c r="BE24" s="8"/>
      <c r="BF24" s="35"/>
      <c r="BG24" s="49">
        <f t="shared" si="4"/>
        <v>139100</v>
      </c>
      <c r="BH24" s="11">
        <f t="shared" si="5"/>
        <v>139100</v>
      </c>
      <c r="BI24" s="50">
        <f t="shared" si="6"/>
        <v>100</v>
      </c>
      <c r="BJ24" s="39"/>
      <c r="BK24" s="11"/>
      <c r="BL24" s="37"/>
      <c r="BM24" s="49"/>
      <c r="BN24" s="11"/>
      <c r="BO24" s="50"/>
      <c r="BP24" s="59">
        <f t="shared" si="7"/>
        <v>1313793</v>
      </c>
      <c r="BQ24" s="14">
        <f t="shared" si="8"/>
        <v>1313793</v>
      </c>
      <c r="BR24" s="11">
        <f t="shared" si="9"/>
        <v>100</v>
      </c>
    </row>
    <row r="25" spans="1:70" ht="21.75" customHeight="1">
      <c r="A25" s="7" t="s">
        <v>14</v>
      </c>
      <c r="B25" s="8">
        <v>197623</v>
      </c>
      <c r="C25" s="8">
        <v>197623</v>
      </c>
      <c r="D25" s="8">
        <f t="shared" si="10"/>
        <v>100</v>
      </c>
      <c r="E25" s="8">
        <v>86977</v>
      </c>
      <c r="F25" s="8">
        <v>86977</v>
      </c>
      <c r="G25" s="35">
        <f>F25/E25*100</f>
        <v>100</v>
      </c>
      <c r="H25" s="45">
        <f t="shared" si="12"/>
        <v>284600</v>
      </c>
      <c r="I25" s="9">
        <f t="shared" si="12"/>
        <v>284600</v>
      </c>
      <c r="J25" s="46">
        <f>I25/H25*100</f>
        <v>100</v>
      </c>
      <c r="K25" s="38">
        <v>1544554</v>
      </c>
      <c r="L25" s="10">
        <v>1544554</v>
      </c>
      <c r="M25" s="10">
        <f>L25/K25*100</f>
        <v>100</v>
      </c>
      <c r="N25" s="8"/>
      <c r="O25" s="8"/>
      <c r="P25" s="8"/>
      <c r="Q25" s="8"/>
      <c r="R25" s="8"/>
      <c r="S25" s="8"/>
      <c r="T25" s="22"/>
      <c r="U25" s="22"/>
      <c r="V25" s="22"/>
      <c r="W25" s="16"/>
      <c r="X25" s="16"/>
      <c r="Y25" s="18"/>
      <c r="Z25" s="8"/>
      <c r="AA25" s="8"/>
      <c r="AB25" s="8"/>
      <c r="AC25" s="8"/>
      <c r="AD25" s="8"/>
      <c r="AE25" s="8"/>
      <c r="AF25" s="18"/>
      <c r="AG25" s="18"/>
      <c r="AH25" s="18"/>
      <c r="AI25" s="20">
        <v>10000</v>
      </c>
      <c r="AJ25" s="20">
        <v>10000</v>
      </c>
      <c r="AK25" s="24">
        <f>AJ25/AI25*100</f>
        <v>100</v>
      </c>
      <c r="AL25" s="20"/>
      <c r="AM25" s="20"/>
      <c r="AN25" s="20"/>
      <c r="AO25" s="20"/>
      <c r="AP25" s="20"/>
      <c r="AQ25" s="20"/>
      <c r="AR25" s="20"/>
      <c r="AS25" s="20"/>
      <c r="AT25" s="51"/>
      <c r="AU25" s="58">
        <f t="shared" si="0"/>
        <v>1554554</v>
      </c>
      <c r="AV25" s="14">
        <f t="shared" si="1"/>
        <v>1554554</v>
      </c>
      <c r="AW25" s="50">
        <f t="shared" si="2"/>
        <v>100</v>
      </c>
      <c r="AX25" s="56">
        <v>76600</v>
      </c>
      <c r="AY25" s="8">
        <v>76600</v>
      </c>
      <c r="AZ25" s="8">
        <f t="shared" si="17"/>
        <v>100</v>
      </c>
      <c r="BA25" s="8">
        <v>62500</v>
      </c>
      <c r="BB25" s="8">
        <v>62500</v>
      </c>
      <c r="BC25" s="8">
        <f t="shared" si="3"/>
        <v>100</v>
      </c>
      <c r="BD25" s="8"/>
      <c r="BE25" s="8"/>
      <c r="BF25" s="35"/>
      <c r="BG25" s="49">
        <f t="shared" si="4"/>
        <v>139100</v>
      </c>
      <c r="BH25" s="11">
        <f t="shared" si="5"/>
        <v>139100</v>
      </c>
      <c r="BI25" s="50">
        <f t="shared" si="6"/>
        <v>100</v>
      </c>
      <c r="BJ25" s="39"/>
      <c r="BK25" s="11"/>
      <c r="BL25" s="37"/>
      <c r="BM25" s="49"/>
      <c r="BN25" s="11"/>
      <c r="BO25" s="50"/>
      <c r="BP25" s="59">
        <f t="shared" si="7"/>
        <v>1978254</v>
      </c>
      <c r="BQ25" s="14">
        <f t="shared" si="8"/>
        <v>1978254</v>
      </c>
      <c r="BR25" s="11">
        <f t="shared" si="9"/>
        <v>100</v>
      </c>
    </row>
    <row r="26" spans="1:70" ht="21.75" customHeight="1">
      <c r="A26" s="12" t="s">
        <v>26</v>
      </c>
      <c r="B26" s="11">
        <f>SUM(B12:B25)</f>
        <v>5866600</v>
      </c>
      <c r="C26" s="11">
        <f>SUM(C12:C25)</f>
        <v>5866600</v>
      </c>
      <c r="D26" s="8">
        <f t="shared" si="10"/>
        <v>100</v>
      </c>
      <c r="E26" s="11">
        <f>SUM(E12:E25)</f>
        <v>2582000</v>
      </c>
      <c r="F26" s="11">
        <f>SUM(F12:F25)</f>
        <v>2582000</v>
      </c>
      <c r="G26" s="35">
        <f>F26/E26*100</f>
        <v>100</v>
      </c>
      <c r="H26" s="45">
        <f t="shared" si="12"/>
        <v>8448600</v>
      </c>
      <c r="I26" s="9">
        <f t="shared" si="12"/>
        <v>8448600</v>
      </c>
      <c r="J26" s="46">
        <f>I26/H26*100</f>
        <v>100</v>
      </c>
      <c r="K26" s="39">
        <f>SUM(K12:K25)</f>
        <v>39701645</v>
      </c>
      <c r="L26" s="11">
        <f>SUM(L12:L25)</f>
        <v>39701645</v>
      </c>
      <c r="M26" s="10">
        <f>L26/K26*100</f>
        <v>100</v>
      </c>
      <c r="N26" s="11">
        <f>SUM(N12:N25)</f>
        <v>150000</v>
      </c>
      <c r="O26" s="11">
        <f>SUM(O12:O25)</f>
        <v>150000</v>
      </c>
      <c r="P26" s="8">
        <f>O26/N26*100</f>
        <v>100</v>
      </c>
      <c r="Q26" s="11">
        <f>SUM(Q12:Q25)</f>
        <v>275300</v>
      </c>
      <c r="R26" s="11">
        <f>SUM(R12:R25)</f>
        <v>275300</v>
      </c>
      <c r="S26" s="8">
        <f>R26/Q26*100</f>
        <v>100</v>
      </c>
      <c r="T26" s="14">
        <f>SUM(T12:T25)</f>
        <v>1317216.9999999998</v>
      </c>
      <c r="U26" s="14">
        <f>SUM(U12:U25)</f>
        <v>1317216.9999999998</v>
      </c>
      <c r="V26" s="8">
        <f>U26/T26*100</f>
        <v>100</v>
      </c>
      <c r="W26" s="21">
        <f>SUM(W12:W25)</f>
        <v>257752</v>
      </c>
      <c r="X26" s="21">
        <f>SUM(X12:X25)</f>
        <v>257752</v>
      </c>
      <c r="Y26" s="18">
        <f>X26/W26*100</f>
        <v>100</v>
      </c>
      <c r="Z26" s="11">
        <f>SUM(Z12:Z25)</f>
        <v>170000</v>
      </c>
      <c r="AA26" s="11">
        <f>SUM(AA12:AA25)</f>
        <v>170000</v>
      </c>
      <c r="AB26" s="11">
        <f>AA26/Z26*100</f>
        <v>100</v>
      </c>
      <c r="AC26" s="11">
        <f>SUM(AC12:AC25)</f>
        <v>409000</v>
      </c>
      <c r="AD26" s="11">
        <f>SUM(AD12:AD25)</f>
        <v>409000</v>
      </c>
      <c r="AE26" s="11">
        <f>SUM(AE12:AE25)</f>
        <v>100</v>
      </c>
      <c r="AF26" s="19">
        <f>SUM(AF12:AF25)</f>
        <v>40576793.980000004</v>
      </c>
      <c r="AG26" s="19">
        <f>SUM(AG12:AG25)</f>
        <v>40576793.980000004</v>
      </c>
      <c r="AH26" s="18">
        <f>AG26/AF26*100</f>
        <v>100</v>
      </c>
      <c r="AI26" s="13">
        <f>SUM(AI12:AI25)</f>
        <v>700000</v>
      </c>
      <c r="AJ26" s="13">
        <f>SUM(AJ12:AJ25)</f>
        <v>700000</v>
      </c>
      <c r="AK26" s="24">
        <f>AJ26/AI26*100</f>
        <v>100</v>
      </c>
      <c r="AL26" s="13">
        <f>SUM(AL12:AL25)</f>
        <v>30000</v>
      </c>
      <c r="AM26" s="13">
        <f>SUM(AM12:AM25)</f>
        <v>30000</v>
      </c>
      <c r="AN26" s="24">
        <f>AM26/AL26*100</f>
        <v>100</v>
      </c>
      <c r="AO26" s="13"/>
      <c r="AP26" s="13"/>
      <c r="AQ26" s="13"/>
      <c r="AR26" s="13">
        <f>SUM(AR12:AR25)</f>
        <v>1096389.69</v>
      </c>
      <c r="AS26" s="13">
        <f>SUM(AS12:AS25)</f>
        <v>1096389.69</v>
      </c>
      <c r="AT26" s="53">
        <f>SUM(AT12:AT25)</f>
        <v>100</v>
      </c>
      <c r="AU26" s="58">
        <f t="shared" si="0"/>
        <v>84684097.67</v>
      </c>
      <c r="AV26" s="14">
        <f t="shared" si="1"/>
        <v>84684097.67</v>
      </c>
      <c r="AW26" s="50">
        <f t="shared" si="2"/>
        <v>100</v>
      </c>
      <c r="AX26" s="39">
        <f>SUM(AX12:AX25)</f>
        <v>1220400</v>
      </c>
      <c r="AY26" s="11">
        <f>SUM(AY12:AY25)</f>
        <v>1220400</v>
      </c>
      <c r="AZ26" s="8">
        <f t="shared" si="17"/>
        <v>100</v>
      </c>
      <c r="BA26" s="11">
        <f>SUM(BA12:BA25)</f>
        <v>900000</v>
      </c>
      <c r="BB26" s="11">
        <f>SUM(BB12:BB25)</f>
        <v>900000</v>
      </c>
      <c r="BC26" s="8">
        <f t="shared" si="3"/>
        <v>100</v>
      </c>
      <c r="BD26" s="11">
        <f>SUM(BD12:BD25)</f>
        <v>2079420</v>
      </c>
      <c r="BE26" s="11">
        <f>SUM(BE12:BE25)</f>
        <v>1967487</v>
      </c>
      <c r="BF26" s="35">
        <f>BE26/BD26*100</f>
        <v>94.61710476959921</v>
      </c>
      <c r="BG26" s="49">
        <f t="shared" si="4"/>
        <v>4199820</v>
      </c>
      <c r="BH26" s="11">
        <f t="shared" si="5"/>
        <v>4087887</v>
      </c>
      <c r="BI26" s="50">
        <f t="shared" si="6"/>
        <v>97.33481434918639</v>
      </c>
      <c r="BJ26" s="39">
        <f>SUM(BJ12:BJ25)</f>
        <v>578530</v>
      </c>
      <c r="BK26" s="11">
        <f>SUM(BK12:BK25)</f>
        <v>578530</v>
      </c>
      <c r="BL26" s="37">
        <f>BK26/BJ26*100</f>
        <v>100</v>
      </c>
      <c r="BM26" s="49">
        <f>SUM(BM12:BM25)</f>
        <v>100000</v>
      </c>
      <c r="BN26" s="11">
        <f>SUM(BN12:BN25)</f>
        <v>100000</v>
      </c>
      <c r="BO26" s="50">
        <f>BN26/BM26*100</f>
        <v>100</v>
      </c>
      <c r="BP26" s="59">
        <f t="shared" si="7"/>
        <v>98011047.67</v>
      </c>
      <c r="BQ26" s="14">
        <f t="shared" si="8"/>
        <v>97899114.67</v>
      </c>
      <c r="BR26" s="11">
        <f t="shared" si="9"/>
        <v>99.88579552748291</v>
      </c>
    </row>
    <row r="27" spans="1:70" ht="21.75" customHeight="1">
      <c r="A27" s="26" t="s">
        <v>39</v>
      </c>
      <c r="B27" s="27"/>
      <c r="C27" s="27"/>
      <c r="D27" s="27"/>
      <c r="E27" s="27"/>
      <c r="F27" s="27"/>
      <c r="G27" s="36"/>
      <c r="H27" s="47"/>
      <c r="I27" s="27"/>
      <c r="J27" s="48"/>
      <c r="K27" s="40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33">
        <v>212800</v>
      </c>
      <c r="AP27" s="25">
        <v>0</v>
      </c>
      <c r="AQ27" s="25">
        <f>AP27/AO27*100</f>
        <v>0</v>
      </c>
      <c r="AR27" s="25"/>
      <c r="AS27" s="25"/>
      <c r="AT27" s="54"/>
      <c r="AU27" s="58">
        <f t="shared" si="0"/>
        <v>212800</v>
      </c>
      <c r="AV27" s="14">
        <f t="shared" si="1"/>
        <v>0</v>
      </c>
      <c r="AW27" s="50">
        <f t="shared" si="2"/>
        <v>0</v>
      </c>
      <c r="AX27" s="40"/>
      <c r="AY27" s="27"/>
      <c r="AZ27" s="27"/>
      <c r="BA27" s="27"/>
      <c r="BB27" s="27"/>
      <c r="BC27" s="27"/>
      <c r="BD27" s="27"/>
      <c r="BE27" s="27"/>
      <c r="BF27" s="36"/>
      <c r="BG27" s="47"/>
      <c r="BH27" s="27"/>
      <c r="BI27" s="48"/>
      <c r="BJ27" s="40"/>
      <c r="BK27" s="27"/>
      <c r="BL27" s="36"/>
      <c r="BM27" s="47"/>
      <c r="BN27" s="27"/>
      <c r="BO27" s="48"/>
      <c r="BP27" s="59">
        <f t="shared" si="7"/>
        <v>212800</v>
      </c>
      <c r="BQ27" s="11">
        <f t="shared" si="8"/>
        <v>0</v>
      </c>
      <c r="BR27" s="11">
        <f t="shared" si="9"/>
        <v>0</v>
      </c>
    </row>
    <row r="28" spans="1:70" ht="21.75" customHeight="1">
      <c r="A28" s="28" t="s">
        <v>15</v>
      </c>
      <c r="B28" s="11">
        <f>B26+B27</f>
        <v>5866600</v>
      </c>
      <c r="C28" s="11">
        <f aca="true" t="shared" si="18" ref="C28:BQ28">C26+C27</f>
        <v>5866600</v>
      </c>
      <c r="D28" s="11">
        <f t="shared" si="18"/>
        <v>100</v>
      </c>
      <c r="E28" s="11">
        <f t="shared" si="18"/>
        <v>2582000</v>
      </c>
      <c r="F28" s="11">
        <f t="shared" si="18"/>
        <v>2582000</v>
      </c>
      <c r="G28" s="37">
        <f t="shared" si="18"/>
        <v>100</v>
      </c>
      <c r="H28" s="49">
        <f t="shared" si="18"/>
        <v>8448600</v>
      </c>
      <c r="I28" s="11">
        <f t="shared" si="18"/>
        <v>8448600</v>
      </c>
      <c r="J28" s="50">
        <f t="shared" si="18"/>
        <v>100</v>
      </c>
      <c r="K28" s="39">
        <f t="shared" si="18"/>
        <v>39701645</v>
      </c>
      <c r="L28" s="11">
        <f t="shared" si="18"/>
        <v>39701645</v>
      </c>
      <c r="M28" s="11">
        <f t="shared" si="18"/>
        <v>100</v>
      </c>
      <c r="N28" s="11">
        <f t="shared" si="18"/>
        <v>150000</v>
      </c>
      <c r="O28" s="11">
        <f t="shared" si="18"/>
        <v>150000</v>
      </c>
      <c r="P28" s="11">
        <f t="shared" si="18"/>
        <v>100</v>
      </c>
      <c r="Q28" s="11">
        <f t="shared" si="18"/>
        <v>275300</v>
      </c>
      <c r="R28" s="11">
        <f t="shared" si="18"/>
        <v>275300</v>
      </c>
      <c r="S28" s="11">
        <f t="shared" si="18"/>
        <v>100</v>
      </c>
      <c r="T28" s="11">
        <f t="shared" si="18"/>
        <v>1317216.9999999998</v>
      </c>
      <c r="U28" s="11">
        <f t="shared" si="18"/>
        <v>1317216.9999999998</v>
      </c>
      <c r="V28" s="11">
        <f t="shared" si="18"/>
        <v>100</v>
      </c>
      <c r="W28" s="11">
        <f t="shared" si="18"/>
        <v>257752</v>
      </c>
      <c r="X28" s="11">
        <f t="shared" si="18"/>
        <v>257752</v>
      </c>
      <c r="Y28" s="11">
        <f t="shared" si="18"/>
        <v>100</v>
      </c>
      <c r="Z28" s="11">
        <f t="shared" si="18"/>
        <v>170000</v>
      </c>
      <c r="AA28" s="11">
        <f t="shared" si="18"/>
        <v>170000</v>
      </c>
      <c r="AB28" s="11">
        <f t="shared" si="18"/>
        <v>100</v>
      </c>
      <c r="AC28" s="11">
        <f t="shared" si="18"/>
        <v>409000</v>
      </c>
      <c r="AD28" s="11">
        <f t="shared" si="18"/>
        <v>409000</v>
      </c>
      <c r="AE28" s="11">
        <f t="shared" si="18"/>
        <v>100</v>
      </c>
      <c r="AF28" s="11">
        <f t="shared" si="18"/>
        <v>40576793.980000004</v>
      </c>
      <c r="AG28" s="11">
        <f t="shared" si="18"/>
        <v>40576793.980000004</v>
      </c>
      <c r="AH28" s="11">
        <f t="shared" si="18"/>
        <v>100</v>
      </c>
      <c r="AI28" s="11">
        <f t="shared" si="18"/>
        <v>700000</v>
      </c>
      <c r="AJ28" s="11">
        <f t="shared" si="18"/>
        <v>700000</v>
      </c>
      <c r="AK28" s="11">
        <f t="shared" si="18"/>
        <v>100</v>
      </c>
      <c r="AL28" s="11">
        <f t="shared" si="18"/>
        <v>30000</v>
      </c>
      <c r="AM28" s="11">
        <f t="shared" si="18"/>
        <v>30000</v>
      </c>
      <c r="AN28" s="11">
        <f t="shared" si="18"/>
        <v>100</v>
      </c>
      <c r="AO28" s="11">
        <f>AO26+AO27</f>
        <v>212800</v>
      </c>
      <c r="AP28" s="11">
        <f t="shared" si="18"/>
        <v>0</v>
      </c>
      <c r="AQ28" s="11">
        <f t="shared" si="18"/>
        <v>0</v>
      </c>
      <c r="AR28" s="11">
        <f>AR26+AR27</f>
        <v>1096389.69</v>
      </c>
      <c r="AS28" s="11">
        <f>AS26+AS27</f>
        <v>1096389.69</v>
      </c>
      <c r="AT28" s="37">
        <f>AT26+AT27</f>
        <v>100</v>
      </c>
      <c r="AU28" s="58">
        <f t="shared" si="0"/>
        <v>84896897.67</v>
      </c>
      <c r="AV28" s="14">
        <f t="shared" si="1"/>
        <v>84684097.67</v>
      </c>
      <c r="AW28" s="50">
        <f t="shared" si="18"/>
        <v>100</v>
      </c>
      <c r="AX28" s="39">
        <f t="shared" si="18"/>
        <v>1220400</v>
      </c>
      <c r="AY28" s="11">
        <f t="shared" si="18"/>
        <v>1220400</v>
      </c>
      <c r="AZ28" s="11">
        <f t="shared" si="18"/>
        <v>100</v>
      </c>
      <c r="BA28" s="11">
        <f t="shared" si="18"/>
        <v>900000</v>
      </c>
      <c r="BB28" s="11">
        <f t="shared" si="18"/>
        <v>900000</v>
      </c>
      <c r="BC28" s="11">
        <f t="shared" si="18"/>
        <v>100</v>
      </c>
      <c r="BD28" s="11">
        <f t="shared" si="18"/>
        <v>2079420</v>
      </c>
      <c r="BE28" s="11">
        <f t="shared" si="18"/>
        <v>1967487</v>
      </c>
      <c r="BF28" s="37">
        <f t="shared" si="18"/>
        <v>94.61710476959921</v>
      </c>
      <c r="BG28" s="49">
        <f t="shared" si="18"/>
        <v>4199820</v>
      </c>
      <c r="BH28" s="11">
        <f t="shared" si="18"/>
        <v>4087887</v>
      </c>
      <c r="BI28" s="50">
        <f t="shared" si="18"/>
        <v>97.33481434918639</v>
      </c>
      <c r="BJ28" s="39">
        <f t="shared" si="18"/>
        <v>578530</v>
      </c>
      <c r="BK28" s="11">
        <f t="shared" si="18"/>
        <v>578530</v>
      </c>
      <c r="BL28" s="37">
        <f t="shared" si="18"/>
        <v>100</v>
      </c>
      <c r="BM28" s="49">
        <f t="shared" si="18"/>
        <v>100000</v>
      </c>
      <c r="BN28" s="11">
        <f t="shared" si="18"/>
        <v>100000</v>
      </c>
      <c r="BO28" s="50">
        <f t="shared" si="18"/>
        <v>100</v>
      </c>
      <c r="BP28" s="59">
        <f t="shared" si="18"/>
        <v>98223847.67</v>
      </c>
      <c r="BQ28" s="14">
        <f t="shared" si="18"/>
        <v>97899114.67</v>
      </c>
      <c r="BR28" s="11">
        <f>BR26+BR27</f>
        <v>99.88579552748291</v>
      </c>
    </row>
  </sheetData>
  <sheetProtection/>
  <mergeCells count="25">
    <mergeCell ref="BP9:BR9"/>
    <mergeCell ref="A9:A10"/>
    <mergeCell ref="AI9:AK9"/>
    <mergeCell ref="K9:M9"/>
    <mergeCell ref="AO9:AQ9"/>
    <mergeCell ref="B9:D9"/>
    <mergeCell ref="E9:G9"/>
    <mergeCell ref="H9:J9"/>
    <mergeCell ref="AC9:AE9"/>
    <mergeCell ref="AF9:AH9"/>
    <mergeCell ref="A6:M6"/>
    <mergeCell ref="N9:P9"/>
    <mergeCell ref="Q9:S9"/>
    <mergeCell ref="T9:V9"/>
    <mergeCell ref="W9:Y9"/>
    <mergeCell ref="Z9:AB9"/>
    <mergeCell ref="BM9:BO9"/>
    <mergeCell ref="BD9:BF9"/>
    <mergeCell ref="AR9:AT9"/>
    <mergeCell ref="AL9:AN9"/>
    <mergeCell ref="BA9:BC9"/>
    <mergeCell ref="BG9:BI9"/>
    <mergeCell ref="BJ9:BL9"/>
    <mergeCell ref="AU9:AW9"/>
    <mergeCell ref="AX9:AZ9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landscape" paperSize="9" scale="58" r:id="rId1"/>
  <colBreaks count="2" manualBreakCount="2">
    <brk id="13" max="27" man="1"/>
    <brk id="25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михеева</cp:lastModifiedBy>
  <cp:lastPrinted>2015-03-17T06:55:36Z</cp:lastPrinted>
  <dcterms:created xsi:type="dcterms:W3CDTF">1996-10-08T23:32:33Z</dcterms:created>
  <dcterms:modified xsi:type="dcterms:W3CDTF">2015-03-24T08:32:46Z</dcterms:modified>
  <cp:category/>
  <cp:version/>
  <cp:contentType/>
  <cp:contentStatus/>
</cp:coreProperties>
</file>